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192.168.1.222\Share\0800_企業評価（施工能力の見える化）制度\9000_本番運用\"/>
    </mc:Choice>
  </mc:AlternateContent>
  <xr:revisionPtr revIDLastSave="0" documentId="8_{325CB150-F7A2-4115-8969-2E1DC209C98D}" xr6:coauthVersionLast="47" xr6:coauthVersionMax="47" xr10:uidLastSave="{00000000-0000-0000-0000-000000000000}"/>
  <bookViews>
    <workbookView xWindow="-120" yWindow="-120" windowWidth="29040" windowHeight="15720" xr2:uid="{D83683A8-A509-441E-9FC4-F7EDFC8FDC49}"/>
  </bookViews>
  <sheets>
    <sheet name="エントリー" sheetId="1" r:id="rId1"/>
    <sheet name="本申請入力シート" sheetId="5" state="hidden" r:id="rId2"/>
    <sheet name="申請書（提出用）" sheetId="6" state="hidden" r:id="rId3"/>
    <sheet name="本申請のご案内" sheetId="7" state="hidden" r:id="rId4"/>
    <sheet name="ラベル" sheetId="8" state="hidden" r:id="rId5"/>
    <sheet name="プルダウン" sheetId="4" state="hidden" r:id="rId6"/>
  </sheets>
  <definedNames>
    <definedName name="_xlnm._FilterDatabase" localSheetId="1" hidden="1">本申請入力シート!$B$13:$V$77</definedName>
    <definedName name="_xlnm.Print_Area" localSheetId="0">エントリー!$B$10:$V$43</definedName>
    <definedName name="_xlnm.Print_Area" localSheetId="4">ラベル!$C$5:$L$29</definedName>
    <definedName name="_xlnm.Print_Area" localSheetId="2">'申請書（提出用）'!$B$1:$AI$33</definedName>
    <definedName name="_xlnm.Print_Area" localSheetId="3">本申請のご案内!$D$4:$H$46</definedName>
    <definedName name="_xlnm.Print_Area" localSheetId="1">本申請入力シート!$B$10:$V$76</definedName>
    <definedName name="安全関係団体">プルダウン!$N$3:$N$5</definedName>
    <definedName name="休所実施状況">プルダウン!$R$3:$R$6</definedName>
    <definedName name="区分">プルダウン!$F$3:$F$4</definedName>
    <definedName name="決算月">プルダウン!$J$3:$J$14</definedName>
    <definedName name="建設業許可区分">プルダウン!$P$3:$P$4</definedName>
    <definedName name="構成団体一覧">プルダウン!$H$3:$H$10</definedName>
    <definedName name="申請者要件">プルダウン!$B$3:$B$4</definedName>
    <definedName name="都道府県名">プルダウン!$L$3:$L$49</definedName>
    <definedName name="評価回次">プルダウン!$D$3:$D$4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24" i="6" l="1"/>
  <c r="T45" i="5" l="1"/>
  <c r="D13" i="8"/>
  <c r="D11" i="8"/>
  <c r="I11" i="8" s="1"/>
  <c r="D9" i="8"/>
  <c r="D8" i="8"/>
  <c r="D6" i="8"/>
  <c r="AU3" i="5"/>
  <c r="H2" i="1" l="1" a="1"/>
  <c r="H2" i="1" s="1"/>
  <c r="G2" i="1" s="1"/>
  <c r="C2" i="1" a="1"/>
  <c r="C2" i="1" s="1"/>
  <c r="B2" i="1" s="1"/>
  <c r="C1" i="1" a="1"/>
  <c r="C1" i="1" s="1"/>
  <c r="B1" i="1" s="1"/>
  <c r="B3" i="1" l="1"/>
  <c r="C3" i="1" s="1"/>
  <c r="D54" i="7" l="1"/>
  <c r="D53" i="7"/>
  <c r="D4" i="7"/>
  <c r="D5" i="7"/>
  <c r="G32" i="7"/>
  <c r="G33" i="7" l="1"/>
  <c r="H32" i="7"/>
  <c r="Q54" i="5"/>
  <c r="I54" i="5"/>
  <c r="CU3" i="5"/>
  <c r="X77" i="5"/>
  <c r="CT3" i="5"/>
  <c r="CB3" i="5"/>
  <c r="CA3" i="5"/>
  <c r="BZ3" i="5"/>
  <c r="X73" i="5"/>
  <c r="X72" i="5"/>
  <c r="V72" i="5" s="1"/>
  <c r="H68" i="5"/>
  <c r="M63" i="5"/>
  <c r="CC3" i="5" s="1"/>
  <c r="E63" i="5"/>
  <c r="X62" i="5"/>
  <c r="X61" i="5"/>
  <c r="Q38" i="5"/>
  <c r="X17" i="5"/>
  <c r="X17" i="1"/>
  <c r="AA10" i="5"/>
  <c r="R11" i="5" s="1"/>
  <c r="Q35" i="5" s="1"/>
  <c r="M38" i="5"/>
  <c r="X60" i="5" s="1"/>
  <c r="CV3" i="5" l="1"/>
  <c r="V62" i="5"/>
  <c r="V61" i="5"/>
  <c r="B16" i="5"/>
  <c r="B17" i="5" s="1"/>
  <c r="B18" i="5" s="1"/>
  <c r="B19" i="5" s="1"/>
  <c r="B20" i="5" s="1"/>
  <c r="X18" i="6"/>
  <c r="BA3" i="5"/>
  <c r="AD3" i="5"/>
  <c r="AD3" i="1"/>
  <c r="B22" i="5" l="1"/>
  <c r="B24" i="5" s="1"/>
  <c r="B26" i="5" s="1"/>
  <c r="B28" i="5" s="1"/>
  <c r="B21" i="5"/>
  <c r="B23" i="5" s="1"/>
  <c r="B25" i="5" s="1"/>
  <c r="B27" i="5" s="1"/>
  <c r="CP3" i="5"/>
  <c r="M59" i="5"/>
  <c r="M51" i="5"/>
  <c r="M42" i="5"/>
  <c r="M31" i="5"/>
  <c r="V10" i="1"/>
  <c r="AS3" i="1"/>
  <c r="AR3" i="1"/>
  <c r="AQ3" i="1"/>
  <c r="AP3" i="1"/>
  <c r="AO3" i="1"/>
  <c r="AN3" i="1"/>
  <c r="AM3" i="1"/>
  <c r="AL3" i="1"/>
  <c r="AJ3" i="1"/>
  <c r="AI3" i="1"/>
  <c r="AH3" i="1"/>
  <c r="AG3" i="1"/>
  <c r="AF3" i="1"/>
  <c r="AE3" i="1"/>
  <c r="AC3" i="1"/>
  <c r="AB3" i="1"/>
  <c r="AS1" i="1"/>
  <c r="AD1" i="1"/>
  <c r="AW3" i="5" l="1"/>
  <c r="AE3" i="5"/>
  <c r="X28" i="5"/>
  <c r="Z27" i="5"/>
  <c r="Z26" i="5"/>
  <c r="X26" i="5"/>
  <c r="X25" i="5"/>
  <c r="X24" i="5"/>
  <c r="X23" i="5"/>
  <c r="X22" i="5"/>
  <c r="X21" i="5"/>
  <c r="X20" i="5"/>
  <c r="X19" i="5"/>
  <c r="X18" i="5"/>
  <c r="X16" i="5"/>
  <c r="V17" i="5" s="1"/>
  <c r="X15" i="5"/>
  <c r="X14" i="5"/>
  <c r="V14" i="5" s="1"/>
  <c r="Z33" i="6"/>
  <c r="Z32" i="6"/>
  <c r="X27" i="6"/>
  <c r="X26" i="6"/>
  <c r="X25" i="6"/>
  <c r="X21" i="6"/>
  <c r="X20" i="6"/>
  <c r="X17" i="6"/>
  <c r="X15" i="6"/>
  <c r="S12" i="6"/>
  <c r="M12" i="6"/>
  <c r="G12" i="6"/>
  <c r="G10" i="6"/>
  <c r="G11" i="6"/>
  <c r="CS3" i="5"/>
  <c r="CR3" i="5"/>
  <c r="CQ3" i="5"/>
  <c r="CO3" i="5"/>
  <c r="CN3" i="5"/>
  <c r="CM3" i="5"/>
  <c r="CL3" i="5"/>
  <c r="CK3" i="5"/>
  <c r="CH3" i="5"/>
  <c r="CG3" i="5"/>
  <c r="CF3" i="5"/>
  <c r="CE3" i="5"/>
  <c r="BV3" i="5"/>
  <c r="BU3" i="5"/>
  <c r="BT3" i="5"/>
  <c r="BS3" i="5"/>
  <c r="BR3" i="5"/>
  <c r="BN3" i="5"/>
  <c r="BL3" i="5"/>
  <c r="BJ3" i="5"/>
  <c r="BI3" i="5"/>
  <c r="BH3" i="5"/>
  <c r="BD3" i="5"/>
  <c r="AZ3" i="5"/>
  <c r="AX3" i="5"/>
  <c r="AV3" i="5"/>
  <c r="AR3" i="5"/>
  <c r="AQ3" i="5"/>
  <c r="AP3" i="5"/>
  <c r="AO3" i="5"/>
  <c r="AN3" i="5"/>
  <c r="AM3" i="5"/>
  <c r="AL3" i="5"/>
  <c r="AK3" i="5"/>
  <c r="AJ3" i="5"/>
  <c r="AI3" i="5"/>
  <c r="AH3" i="5"/>
  <c r="AG3" i="5"/>
  <c r="AF3" i="5"/>
  <c r="AC3" i="5"/>
  <c r="AB3" i="5"/>
  <c r="AR1" i="5"/>
  <c r="AV1" i="5" s="1"/>
  <c r="AX1" i="5" s="1"/>
  <c r="AZ1" i="5" s="1"/>
  <c r="BA1" i="5" s="1"/>
  <c r="BB1" i="5" s="1"/>
  <c r="BD1" i="5" s="1"/>
  <c r="BH1" i="5" s="1"/>
  <c r="BI1" i="5" s="1"/>
  <c r="AD1" i="5"/>
  <c r="X44" i="5"/>
  <c r="BC3" i="5"/>
  <c r="BB3" i="5"/>
  <c r="X76" i="5"/>
  <c r="X69" i="5"/>
  <c r="X59" i="5"/>
  <c r="V60" i="5" s="1"/>
  <c r="X57" i="5"/>
  <c r="X56" i="5"/>
  <c r="X55" i="5"/>
  <c r="X54" i="5"/>
  <c r="X53" i="5"/>
  <c r="X52" i="5"/>
  <c r="X50" i="5"/>
  <c r="X49" i="5"/>
  <c r="X48" i="5"/>
  <c r="X43" i="5"/>
  <c r="X41" i="5"/>
  <c r="X40" i="5"/>
  <c r="X39" i="5"/>
  <c r="X37" i="5"/>
  <c r="X36" i="5"/>
  <c r="X35" i="5"/>
  <c r="X33" i="5"/>
  <c r="X28" i="1"/>
  <c r="AY3" i="5"/>
  <c r="I35" i="5"/>
  <c r="R68" i="5"/>
  <c r="P68" i="5"/>
  <c r="J68" i="5"/>
  <c r="M64" i="5"/>
  <c r="E64" i="5"/>
  <c r="V71" i="5" l="1"/>
  <c r="V69" i="5"/>
  <c r="V76" i="5"/>
  <c r="V77" i="5"/>
  <c r="CI3" i="5"/>
  <c r="X67" i="5"/>
  <c r="CJ3" i="5"/>
  <c r="X65" i="5"/>
  <c r="V65" i="5" s="1"/>
  <c r="V20" i="5"/>
  <c r="V16" i="5"/>
  <c r="V24" i="5"/>
  <c r="V25" i="5"/>
  <c r="V18" i="5"/>
  <c r="V22" i="5"/>
  <c r="V26" i="5"/>
  <c r="V21" i="5"/>
  <c r="V15" i="5"/>
  <c r="V19" i="5"/>
  <c r="V23" i="5"/>
  <c r="X27" i="5"/>
  <c r="V27" i="5" s="1"/>
  <c r="B32" i="5"/>
  <c r="B34" i="5" s="1"/>
  <c r="B36" i="5" s="1"/>
  <c r="B37" i="5" s="1"/>
  <c r="B38" i="5" s="1"/>
  <c r="B39" i="5" s="1"/>
  <c r="B43" i="5" s="1"/>
  <c r="X19" i="6"/>
  <c r="X16" i="6"/>
  <c r="CD3" i="5"/>
  <c r="V73" i="5"/>
  <c r="V55" i="5"/>
  <c r="V74" i="5"/>
  <c r="V32" i="5"/>
  <c r="V39" i="5"/>
  <c r="BL1" i="5"/>
  <c r="V54" i="5"/>
  <c r="V70" i="5"/>
  <c r="V43" i="5"/>
  <c r="V52" i="5"/>
  <c r="V53" i="5"/>
  <c r="V44" i="5"/>
  <c r="V37" i="5"/>
  <c r="V36" i="5"/>
  <c r="V35" i="5"/>
  <c r="M47" i="5"/>
  <c r="L47" i="5"/>
  <c r="L45" i="5"/>
  <c r="X46" i="5" l="1"/>
  <c r="V46" i="5" s="1"/>
  <c r="T47" i="5"/>
  <c r="V67" i="5"/>
  <c r="V28" i="5"/>
  <c r="BK3" i="5"/>
  <c r="X22" i="6"/>
  <c r="BN1" i="5"/>
  <c r="BR1" i="5" s="1"/>
  <c r="BS1" i="5" s="1"/>
  <c r="BT1" i="5" s="1"/>
  <c r="X15" i="1"/>
  <c r="X14" i="1"/>
  <c r="X18" i="1"/>
  <c r="V18" i="1" s="1"/>
  <c r="X16" i="1"/>
  <c r="V17" i="1" s="1"/>
  <c r="V48" i="5" l="1"/>
  <c r="BM3" i="5"/>
  <c r="X23" i="6"/>
  <c r="V15" i="1"/>
  <c r="V16" i="1"/>
  <c r="V14" i="1"/>
  <c r="X19" i="1"/>
  <c r="X26" i="1"/>
  <c r="Z27" i="1"/>
  <c r="Z26" i="1"/>
  <c r="X25" i="1"/>
  <c r="X24" i="1"/>
  <c r="X23" i="1"/>
  <c r="X22" i="1"/>
  <c r="X21" i="1"/>
  <c r="X20" i="1"/>
  <c r="CK1" i="5" l="1"/>
  <c r="CQ1" i="5" s="1"/>
  <c r="V22" i="1"/>
  <c r="V25" i="1"/>
  <c r="V26" i="1"/>
  <c r="V24" i="1"/>
  <c r="V23" i="1"/>
  <c r="V21" i="1"/>
  <c r="V19" i="1"/>
  <c r="V20" i="1"/>
  <c r="X27" i="1"/>
  <c r="V27" i="1" l="1"/>
  <c r="V28" i="1"/>
  <c r="B44" i="5"/>
  <c r="B46" i="5" s="1"/>
  <c r="B16" i="1"/>
  <c r="B17" i="1" s="1"/>
  <c r="B18" i="1" s="1"/>
  <c r="B19" i="1" s="1"/>
  <c r="B20" i="1" s="1"/>
  <c r="B21" i="1" l="1"/>
  <c r="B23" i="1" s="1"/>
  <c r="B25" i="1" s="1"/>
  <c r="B27" i="1" s="1"/>
  <c r="B22" i="1"/>
  <c r="B24" i="1" s="1"/>
  <c r="B26" i="1" s="1"/>
  <c r="B28" i="1" s="1"/>
  <c r="B47" i="5"/>
  <c r="B48" i="5"/>
  <c r="B52" i="5" s="1"/>
  <c r="B53" i="5" s="1"/>
  <c r="B45" i="5" l="1"/>
  <c r="B54" i="5" s="1"/>
  <c r="B60" i="5" l="1"/>
  <c r="B55" i="5"/>
  <c r="B61" i="5" l="1"/>
  <c r="B62" i="5" s="1"/>
  <c r="B63" i="5" s="1"/>
  <c r="B64" i="5"/>
  <c r="B69" i="5" s="1"/>
  <c r="B71" i="5" l="1"/>
  <c r="B73" i="5" s="1"/>
  <c r="B65" i="5"/>
  <c r="B66" i="5" s="1"/>
  <c r="B6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<sst xmlns="http://schemas.openxmlformats.org/spreadsheetml/2006/main" count="786" uniqueCount="502">
  <si>
    <t>会社名</t>
    <rPh sb="0" eb="3">
      <t>カイシャメイ</t>
    </rPh>
    <phoneticPr fontId="2"/>
  </si>
  <si>
    <t>資本金</t>
    <rPh sb="0" eb="3">
      <t>シホンキン</t>
    </rPh>
    <phoneticPr fontId="2"/>
  </si>
  <si>
    <t>完工高</t>
    <rPh sb="0" eb="2">
      <t>カンコウ</t>
    </rPh>
    <rPh sb="2" eb="3">
      <t>ダカ</t>
    </rPh>
    <phoneticPr fontId="2"/>
  </si>
  <si>
    <t>土工</t>
    <rPh sb="0" eb="2">
      <t>ド</t>
    </rPh>
    <phoneticPr fontId="2"/>
  </si>
  <si>
    <t>とび土工</t>
    <rPh sb="2" eb="4">
      <t>ド</t>
    </rPh>
    <phoneticPr fontId="2"/>
  </si>
  <si>
    <t>機械土工</t>
    <rPh sb="0" eb="2">
      <t>キカイ</t>
    </rPh>
    <rPh sb="2" eb="4">
      <t>ド</t>
    </rPh>
    <phoneticPr fontId="2"/>
  </si>
  <si>
    <t>専属下請労働者</t>
    <rPh sb="0" eb="2">
      <t>センゾク</t>
    </rPh>
    <rPh sb="2" eb="4">
      <t>シタウケ</t>
    </rPh>
    <rPh sb="4" eb="7">
      <t>ロウドウシャ</t>
    </rPh>
    <phoneticPr fontId="2"/>
  </si>
  <si>
    <t>正式名称</t>
    <rPh sb="0" eb="2">
      <t>セイシキ</t>
    </rPh>
    <rPh sb="2" eb="4">
      <t>メイショウ</t>
    </rPh>
    <phoneticPr fontId="4"/>
  </si>
  <si>
    <t>-</t>
    <phoneticPr fontId="4"/>
  </si>
  <si>
    <t>姓と名の間は全角スペース</t>
    <rPh sb="0" eb="1">
      <t>セイ</t>
    </rPh>
    <rPh sb="2" eb="3">
      <t>ナ</t>
    </rPh>
    <rPh sb="4" eb="5">
      <t>アイダ</t>
    </rPh>
    <rPh sb="6" eb="8">
      <t>ゼンカク</t>
    </rPh>
    <phoneticPr fontId="4"/>
  </si>
  <si>
    <t>都道府県</t>
    <rPh sb="0" eb="4">
      <t>トドウフケン</t>
    </rPh>
    <phoneticPr fontId="4"/>
  </si>
  <si>
    <t>市区町村以下（数字は半角）</t>
    <rPh sb="0" eb="2">
      <t>シク</t>
    </rPh>
    <rPh sb="2" eb="4">
      <t>チョウソン</t>
    </rPh>
    <rPh sb="4" eb="6">
      <t>イカ</t>
    </rPh>
    <rPh sb="7" eb="9">
      <t>スウジ</t>
    </rPh>
    <rPh sb="10" eb="12">
      <t>ハンカク</t>
    </rPh>
    <phoneticPr fontId="4"/>
  </si>
  <si>
    <t>電話番号</t>
    <rPh sb="0" eb="2">
      <t>デンワ</t>
    </rPh>
    <rPh sb="2" eb="4">
      <t>バンゴウ</t>
    </rPh>
    <phoneticPr fontId="4"/>
  </si>
  <si>
    <t>郵便番号</t>
    <rPh sb="0" eb="2">
      <t>ユウビン</t>
    </rPh>
    <rPh sb="2" eb="4">
      <t>バンゴウ</t>
    </rPh>
    <phoneticPr fontId="4"/>
  </si>
  <si>
    <t>メールアドレス</t>
    <phoneticPr fontId="4"/>
  </si>
  <si>
    <t>確認のため再入力</t>
    <rPh sb="0" eb="2">
      <t>カクニン</t>
    </rPh>
    <rPh sb="5" eb="6">
      <t>サイ</t>
    </rPh>
    <rPh sb="6" eb="8">
      <t>ニュウリョク</t>
    </rPh>
    <phoneticPr fontId="4"/>
  </si>
  <si>
    <t>万円</t>
    <rPh sb="0" eb="2">
      <t>マンエン</t>
    </rPh>
    <phoneticPr fontId="4"/>
  </si>
  <si>
    <t>第</t>
    <rPh sb="0" eb="1">
      <t>ダイ</t>
    </rPh>
    <phoneticPr fontId="4"/>
  </si>
  <si>
    <t>号</t>
    <rPh sb="0" eb="1">
      <t>ゴウ</t>
    </rPh>
    <phoneticPr fontId="4"/>
  </si>
  <si>
    <t>日</t>
    <rPh sb="0" eb="1">
      <t>ニチ</t>
    </rPh>
    <phoneticPr fontId="4"/>
  </si>
  <si>
    <t>人</t>
    <rPh sb="0" eb="1">
      <t>ニン</t>
    </rPh>
    <phoneticPr fontId="4"/>
  </si>
  <si>
    <t>社</t>
    <rPh sb="0" eb="1">
      <t>シャ</t>
    </rPh>
    <phoneticPr fontId="4"/>
  </si>
  <si>
    <t>補足</t>
    <rPh sb="0" eb="2">
      <t>ホソク</t>
    </rPh>
    <phoneticPr fontId="4"/>
  </si>
  <si>
    <t>年</t>
    <rPh sb="0" eb="1">
      <t>ネン</t>
    </rPh>
    <phoneticPr fontId="4"/>
  </si>
  <si>
    <t>会員</t>
    <rPh sb="0" eb="2">
      <t>カイイン</t>
    </rPh>
    <phoneticPr fontId="4"/>
  </si>
  <si>
    <t>非会員</t>
    <rPh sb="0" eb="1">
      <t>ヒ</t>
    </rPh>
    <rPh sb="1" eb="3">
      <t>カイイン</t>
    </rPh>
    <phoneticPr fontId="4"/>
  </si>
  <si>
    <t>@</t>
    <phoneticPr fontId="4"/>
  </si>
  <si>
    <t>項目</t>
    <rPh sb="0" eb="2">
      <t>コウモク</t>
    </rPh>
    <phoneticPr fontId="4"/>
  </si>
  <si>
    <t>No.</t>
    <phoneticPr fontId="4"/>
  </si>
  <si>
    <r>
      <rPr>
        <b/>
        <sz val="9"/>
        <color theme="1"/>
        <rFont val="ＭＳ Ｐゴシック"/>
        <family val="3"/>
        <charset val="128"/>
      </rPr>
      <t>建設キャリアアップシステム</t>
    </r>
    <r>
      <rPr>
        <b/>
        <sz val="12"/>
        <color theme="1"/>
        <rFont val="ＭＳ Ｐゴシック"/>
        <family val="3"/>
        <charset val="128"/>
      </rPr>
      <t xml:space="preserve">
事業者ID</t>
    </r>
    <rPh sb="0" eb="2">
      <t>ケンセツ</t>
    </rPh>
    <rPh sb="14" eb="17">
      <t>ジギョウシャ</t>
    </rPh>
    <phoneticPr fontId="4"/>
  </si>
  <si>
    <t>半角数値で12桁入力
（下2桁「22」は除く）</t>
    <rPh sb="0" eb="2">
      <t>ハンカク</t>
    </rPh>
    <rPh sb="2" eb="4">
      <t>スウチ</t>
    </rPh>
    <rPh sb="7" eb="8">
      <t>ケタ</t>
    </rPh>
    <rPh sb="8" eb="10">
      <t>ニュウリョク</t>
    </rPh>
    <rPh sb="12" eb="13">
      <t>シモ</t>
    </rPh>
    <rPh sb="14" eb="15">
      <t>ケタ</t>
    </rPh>
    <rPh sb="20" eb="21">
      <t>ノゾ</t>
    </rPh>
    <phoneticPr fontId="4"/>
  </si>
  <si>
    <r>
      <t xml:space="preserve">主要取引先
</t>
    </r>
    <r>
      <rPr>
        <b/>
        <sz val="9"/>
        <color theme="1"/>
        <rFont val="ＭＳ Ｐゴシック"/>
        <family val="3"/>
        <charset val="128"/>
      </rPr>
      <t>(総合工事業者）</t>
    </r>
    <rPh sb="0" eb="2">
      <t>シュヨウ</t>
    </rPh>
    <rPh sb="2" eb="5">
      <t>トリヒキサキ</t>
    </rPh>
    <rPh sb="7" eb="9">
      <t>ソウゴウ</t>
    </rPh>
    <rPh sb="9" eb="11">
      <t>コウジ</t>
    </rPh>
    <rPh sb="11" eb="13">
      <t>ギョウシャ</t>
    </rPh>
    <phoneticPr fontId="2"/>
  </si>
  <si>
    <t>〇</t>
    <phoneticPr fontId="4"/>
  </si>
  <si>
    <t>許可有無</t>
    <rPh sb="0" eb="2">
      <t>キョカ</t>
    </rPh>
    <rPh sb="2" eb="4">
      <t>ウム</t>
    </rPh>
    <phoneticPr fontId="4"/>
  </si>
  <si>
    <t>所属団体名</t>
    <rPh sb="0" eb="2">
      <t>ショゾク</t>
    </rPh>
    <rPh sb="2" eb="4">
      <t>ダンタイ</t>
    </rPh>
    <rPh sb="4" eb="5">
      <t>メイ</t>
    </rPh>
    <phoneticPr fontId="4"/>
  </si>
  <si>
    <t>2021年度評価用</t>
    <rPh sb="4" eb="6">
      <t>ネンド</t>
    </rPh>
    <rPh sb="6" eb="8">
      <t>ヒョウカ</t>
    </rPh>
    <rPh sb="8" eb="9">
      <t>ヨウ</t>
    </rPh>
    <phoneticPr fontId="4"/>
  </si>
  <si>
    <t>入力見本</t>
    <rPh sb="0" eb="2">
      <t>ニュウリョク</t>
    </rPh>
    <rPh sb="2" eb="4">
      <t>ミホン</t>
    </rPh>
    <phoneticPr fontId="4"/>
  </si>
  <si>
    <t>メールアドレス</t>
    <phoneticPr fontId="4"/>
  </si>
  <si>
    <t>東北建設軀体工業会</t>
    <rPh sb="0" eb="2">
      <t>トウホク</t>
    </rPh>
    <rPh sb="2" eb="4">
      <t>ケンセツ</t>
    </rPh>
    <rPh sb="4" eb="5">
      <t>ク</t>
    </rPh>
    <rPh sb="5" eb="6">
      <t>タイ</t>
    </rPh>
    <rPh sb="6" eb="9">
      <t>コウギョウカイ</t>
    </rPh>
    <phoneticPr fontId="2"/>
  </si>
  <si>
    <t>東京建設軀体工業協同組合</t>
    <rPh sb="0" eb="2">
      <t>トウキョウ</t>
    </rPh>
    <rPh sb="2" eb="4">
      <t>ケンセツ</t>
    </rPh>
    <rPh sb="4" eb="5">
      <t>ク</t>
    </rPh>
    <rPh sb="5" eb="6">
      <t>タイ</t>
    </rPh>
    <rPh sb="6" eb="8">
      <t>コウギョウ</t>
    </rPh>
    <rPh sb="8" eb="10">
      <t>キョウドウ</t>
    </rPh>
    <rPh sb="10" eb="12">
      <t>クミアイ</t>
    </rPh>
    <phoneticPr fontId="2"/>
  </si>
  <si>
    <t>近畿建設軀体工業協同組合</t>
    <rPh sb="0" eb="2">
      <t>キンキ</t>
    </rPh>
    <rPh sb="2" eb="4">
      <t>ケンセツ</t>
    </rPh>
    <rPh sb="4" eb="5">
      <t>ク</t>
    </rPh>
    <rPh sb="5" eb="6">
      <t>タイ</t>
    </rPh>
    <rPh sb="6" eb="8">
      <t>コウギョウ</t>
    </rPh>
    <rPh sb="8" eb="10">
      <t>キョウドウ</t>
    </rPh>
    <rPh sb="10" eb="12">
      <t>クミアイ</t>
    </rPh>
    <phoneticPr fontId="2"/>
  </si>
  <si>
    <t>中国建設軀体工業連合会</t>
    <rPh sb="0" eb="2">
      <t>チュウゴク</t>
    </rPh>
    <rPh sb="2" eb="4">
      <t>ケンセツ</t>
    </rPh>
    <rPh sb="4" eb="5">
      <t>ク</t>
    </rPh>
    <rPh sb="5" eb="6">
      <t>タイ</t>
    </rPh>
    <rPh sb="6" eb="8">
      <t>コウギョウ</t>
    </rPh>
    <rPh sb="8" eb="11">
      <t>レンゴウカイ</t>
    </rPh>
    <phoneticPr fontId="2"/>
  </si>
  <si>
    <t>九州建設軀体工事業団体連合会</t>
    <rPh sb="0" eb="2">
      <t>キュウシュウ</t>
    </rPh>
    <rPh sb="2" eb="4">
      <t>ケンセツ</t>
    </rPh>
    <rPh sb="4" eb="5">
      <t>ク</t>
    </rPh>
    <rPh sb="5" eb="6">
      <t>タイ</t>
    </rPh>
    <rPh sb="6" eb="9">
      <t>コウジギョウ</t>
    </rPh>
    <rPh sb="9" eb="11">
      <t>ダンタイ</t>
    </rPh>
    <rPh sb="11" eb="14">
      <t>レンゴウカイ</t>
    </rPh>
    <phoneticPr fontId="2"/>
  </si>
  <si>
    <t>「会員」の場合は、所属団体を選択してください。</t>
    <rPh sb="1" eb="3">
      <t>カイイン</t>
    </rPh>
    <rPh sb="5" eb="7">
      <t>バアイ</t>
    </rPh>
    <rPh sb="9" eb="11">
      <t>ショゾク</t>
    </rPh>
    <rPh sb="11" eb="13">
      <t>ダンタイ</t>
    </rPh>
    <rPh sb="14" eb="16">
      <t>センタク</t>
    </rPh>
    <phoneticPr fontId="4"/>
  </si>
  <si>
    <t>所属団体</t>
    <rPh sb="0" eb="2">
      <t>ショゾク</t>
    </rPh>
    <rPh sb="2" eb="4">
      <t>ダンタイ</t>
    </rPh>
    <phoneticPr fontId="4"/>
  </si>
  <si>
    <t>会員・非会員区分を選択してください。</t>
    <rPh sb="0" eb="2">
      <t>カイイン</t>
    </rPh>
    <phoneticPr fontId="4"/>
  </si>
  <si>
    <r>
      <rPr>
        <b/>
        <sz val="9"/>
        <color theme="1"/>
        <rFont val="ＭＳ Ｐゴシック"/>
        <family val="3"/>
        <charset val="128"/>
      </rPr>
      <t>日本軀体構成団体の</t>
    </r>
    <r>
      <rPr>
        <b/>
        <sz val="12"/>
        <color theme="1"/>
        <rFont val="ＭＳ Ｐゴシック"/>
        <family val="3"/>
        <charset val="128"/>
      </rPr>
      <t xml:space="preserve">
会員有無（所属団体）</t>
    </r>
    <rPh sb="0" eb="2">
      <t>ニホン</t>
    </rPh>
    <rPh sb="2" eb="4">
      <t>クタイ</t>
    </rPh>
    <rPh sb="4" eb="6">
      <t>コウセイ</t>
    </rPh>
    <rPh sb="6" eb="8">
      <t>ダンタイ</t>
    </rPh>
    <rPh sb="10" eb="12">
      <t>カイイン</t>
    </rPh>
    <rPh sb="12" eb="14">
      <t>ウム</t>
    </rPh>
    <rPh sb="15" eb="17">
      <t>ショゾク</t>
    </rPh>
    <rPh sb="17" eb="19">
      <t>ダンタイ</t>
    </rPh>
    <phoneticPr fontId="4"/>
  </si>
  <si>
    <t>決算月</t>
    <rPh sb="0" eb="2">
      <t>ケッサン</t>
    </rPh>
    <rPh sb="2" eb="3">
      <t>ツキ</t>
    </rPh>
    <phoneticPr fontId="4"/>
  </si>
  <si>
    <t>決算月</t>
    <rPh sb="0" eb="2">
      <t>ケッサン</t>
    </rPh>
    <rPh sb="2" eb="3">
      <t>ツキ</t>
    </rPh>
    <phoneticPr fontId="4"/>
  </si>
  <si>
    <t>直近年度の決算月を選択</t>
    <rPh sb="0" eb="2">
      <t>チョッキン</t>
    </rPh>
    <rPh sb="2" eb="4">
      <t>ネンド</t>
    </rPh>
    <rPh sb="5" eb="7">
      <t>ケッサン</t>
    </rPh>
    <rPh sb="7" eb="8">
      <t>ツキ</t>
    </rPh>
    <rPh sb="9" eb="11">
      <t>センタク</t>
    </rPh>
    <phoneticPr fontId="4"/>
  </si>
  <si>
    <r>
      <t xml:space="preserve">会員・非会員区分
</t>
    </r>
    <r>
      <rPr>
        <sz val="9"/>
        <color theme="1"/>
        <rFont val="ＭＳ Ｐゴシック"/>
        <family val="3"/>
        <charset val="128"/>
      </rPr>
      <t>※会員の場合は所属団体を選択</t>
    </r>
    <rPh sb="0" eb="2">
      <t>カイイン</t>
    </rPh>
    <rPh sb="3" eb="4">
      <t>ヒ</t>
    </rPh>
    <rPh sb="4" eb="6">
      <t>カイイン</t>
    </rPh>
    <rPh sb="6" eb="8">
      <t>クブン</t>
    </rPh>
    <rPh sb="10" eb="12">
      <t>カイイン</t>
    </rPh>
    <rPh sb="13" eb="15">
      <t>バアイ</t>
    </rPh>
    <rPh sb="16" eb="18">
      <t>ショゾク</t>
    </rPh>
    <rPh sb="18" eb="20">
      <t>ダンタイ</t>
    </rPh>
    <rPh sb="21" eb="23">
      <t>センタク</t>
    </rPh>
    <phoneticPr fontId="4"/>
  </si>
  <si>
    <t>0025</t>
    <phoneticPr fontId="4"/>
  </si>
  <si>
    <t>東京都</t>
  </si>
  <si>
    <t>東京都</t>
    <rPh sb="0" eb="3">
      <t>トウキョウト</t>
    </rPh>
    <phoneticPr fontId="4"/>
  </si>
  <si>
    <t>03</t>
    <phoneticPr fontId="4"/>
  </si>
  <si>
    <t>1111</t>
    <phoneticPr fontId="4"/>
  </si>
  <si>
    <t>2222</t>
    <phoneticPr fontId="4"/>
  </si>
  <si>
    <t>info</t>
    <phoneticPr fontId="4"/>
  </si>
  <si>
    <t>tokyokensetsu.co.jp</t>
    <phoneticPr fontId="4"/>
  </si>
  <si>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</si>
  <si>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</si>
  <si>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</si>
  <si>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</si>
  <si>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</si>
  <si>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</si>
  <si>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</si>
  <si>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</si>
  <si>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</si>
  <si>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</si>
  <si>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</si>
  <si>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</si>
  <si>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</si>
  <si>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</si>
  <si>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</si>
  <si>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</si>
  <si>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</si>
  <si>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</si>
  <si>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</si>
  <si>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</si>
  <si>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</si>
  <si>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</si>
  <si>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</si>
  <si>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</si>
  <si>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</si>
  <si>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</si>
  <si>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</si>
  <si>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</si>
  <si>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</si>
  <si>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</si>
  <si>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</si>
  <si>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</si>
  <si>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</si>
  <si>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</si>
  <si>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</si>
  <si>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</si>
  <si>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</si>
  <si>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</si>
  <si>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</si>
  <si>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</si>
  <si>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</si>
  <si>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</si>
  <si>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</si>
  <si>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</si>
  <si>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</si>
  <si>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</si>
  <si>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都道府県名</t>
    <rPh sb="0" eb="4">
      <t>トドウフケン</t>
    </rPh>
    <rPh sb="4" eb="5">
      <t>メイ</t>
    </rPh>
    <phoneticPr fontId="4"/>
  </si>
  <si>
    <t>代表取締役社長</t>
    <rPh sb="0" eb="2">
      <t>ダイヒョウ</t>
    </rPh>
    <rPh sb="2" eb="5">
      <t>トリシマリヤク</t>
    </rPh>
    <rPh sb="5" eb="7">
      <t>シャチョウ</t>
    </rPh>
    <phoneticPr fontId="4"/>
  </si>
  <si>
    <t>001234</t>
    <phoneticPr fontId="4"/>
  </si>
  <si>
    <t>職業訓練日数</t>
    <rPh sb="0" eb="2">
      <t>ショクギョウ</t>
    </rPh>
    <rPh sb="2" eb="4">
      <t>クンレン</t>
    </rPh>
    <rPh sb="4" eb="6">
      <t>ニッスウ</t>
    </rPh>
    <phoneticPr fontId="4"/>
  </si>
  <si>
    <t>直近決算年度の実績</t>
    <rPh sb="0" eb="2">
      <t>チョッキン</t>
    </rPh>
    <rPh sb="2" eb="4">
      <t>ケッサン</t>
    </rPh>
    <rPh sb="4" eb="6">
      <t>ネンド</t>
    </rPh>
    <rPh sb="7" eb="9">
      <t>ジッセキ</t>
    </rPh>
    <phoneticPr fontId="4"/>
  </si>
  <si>
    <r>
      <rPr>
        <b/>
        <sz val="10"/>
        <color theme="1"/>
        <rFont val="ＭＳ Ｐゴシック"/>
        <family val="3"/>
        <charset val="128"/>
      </rPr>
      <t>所属技能者に占める</t>
    </r>
    <r>
      <rPr>
        <b/>
        <sz val="12"/>
        <color theme="1"/>
        <rFont val="ＭＳ Ｐゴシック"/>
        <family val="3"/>
        <charset val="128"/>
      </rPr>
      <t>「CCUS能力評価レベル３以上」の者の割合</t>
    </r>
    <phoneticPr fontId="4"/>
  </si>
  <si>
    <t>所属技能者数
＜a＞</t>
    <rPh sb="0" eb="2">
      <t>ショゾク</t>
    </rPh>
    <rPh sb="2" eb="5">
      <t>ギノウシャ</t>
    </rPh>
    <rPh sb="5" eb="6">
      <t>スウ</t>
    </rPh>
    <phoneticPr fontId="4"/>
  </si>
  <si>
    <t>割合
＜b÷a＞</t>
    <rPh sb="0" eb="2">
      <t>ワリアイ</t>
    </rPh>
    <phoneticPr fontId="4"/>
  </si>
  <si>
    <t>割合
＜c÷a＞</t>
    <rPh sb="0" eb="2">
      <t>ワリアイ</t>
    </rPh>
    <phoneticPr fontId="4"/>
  </si>
  <si>
    <t>所属技能者の平均勤続年数</t>
    <rPh sb="0" eb="2">
      <t>ショゾク</t>
    </rPh>
    <rPh sb="2" eb="5">
      <t>ギノウシャ</t>
    </rPh>
    <rPh sb="6" eb="8">
      <t>ヘイキン</t>
    </rPh>
    <rPh sb="8" eb="10">
      <t>キンゾク</t>
    </rPh>
    <rPh sb="10" eb="12">
      <t>ネンスウ</t>
    </rPh>
    <phoneticPr fontId="4"/>
  </si>
  <si>
    <t>◇◇区〇〇町1-2-3</t>
    <rPh sb="2" eb="3">
      <t>ク</t>
    </rPh>
    <rPh sb="5" eb="6">
      <t>マチ</t>
    </rPh>
    <rPh sb="6" eb="7">
      <t>ノマチ</t>
    </rPh>
    <phoneticPr fontId="4"/>
  </si>
  <si>
    <t>社会保険加入状況</t>
    <rPh sb="0" eb="2">
      <t>シャカイ</t>
    </rPh>
    <rPh sb="2" eb="4">
      <t>ホケン</t>
    </rPh>
    <rPh sb="4" eb="6">
      <t>カニュウ</t>
    </rPh>
    <rPh sb="6" eb="8">
      <t>ジョウキョウ</t>
    </rPh>
    <phoneticPr fontId="2"/>
  </si>
  <si>
    <t>鹿島建設(株)</t>
    <rPh sb="0" eb="2">
      <t>カジマ</t>
    </rPh>
    <rPh sb="2" eb="4">
      <t>ケンセツ</t>
    </rPh>
    <rPh sb="5" eb="6">
      <t>カブ</t>
    </rPh>
    <phoneticPr fontId="4"/>
  </si>
  <si>
    <t>基礎情報予備1</t>
    <rPh sb="0" eb="2">
      <t>キソ</t>
    </rPh>
    <rPh sb="2" eb="4">
      <t>ジョウホウ</t>
    </rPh>
    <rPh sb="4" eb="6">
      <t>ヨビ</t>
    </rPh>
    <phoneticPr fontId="4"/>
  </si>
  <si>
    <t>基礎情報予備2</t>
    <rPh sb="0" eb="2">
      <t>キソ</t>
    </rPh>
    <rPh sb="2" eb="4">
      <t>ジョウホウ</t>
    </rPh>
    <rPh sb="4" eb="6">
      <t>ヨビ</t>
    </rPh>
    <phoneticPr fontId="4"/>
  </si>
  <si>
    <t>施行能力予備1</t>
    <rPh sb="0" eb="2">
      <t>セコウ</t>
    </rPh>
    <rPh sb="2" eb="4">
      <t>ノウリョク</t>
    </rPh>
    <rPh sb="4" eb="6">
      <t>ヨビ</t>
    </rPh>
    <phoneticPr fontId="4"/>
  </si>
  <si>
    <t>施行能力予備2</t>
    <rPh sb="0" eb="2">
      <t>セコウ</t>
    </rPh>
    <rPh sb="2" eb="4">
      <t>ノウリョク</t>
    </rPh>
    <rPh sb="4" eb="6">
      <t>ヨビ</t>
    </rPh>
    <phoneticPr fontId="4"/>
  </si>
  <si>
    <t>コンプラ予備1</t>
    <rPh sb="4" eb="6">
      <t>ヨビ</t>
    </rPh>
    <phoneticPr fontId="4"/>
  </si>
  <si>
    <t>コンプラ予備2</t>
    <rPh sb="4" eb="6">
      <t>ヨビ</t>
    </rPh>
    <phoneticPr fontId="4"/>
  </si>
  <si>
    <t>会社所在地</t>
    <rPh sb="0" eb="2">
      <t>カイシャ</t>
    </rPh>
    <rPh sb="2" eb="5">
      <t>ショザイチ</t>
    </rPh>
    <phoneticPr fontId="4"/>
  </si>
  <si>
    <t>代表者役職・氏名</t>
    <rPh sb="0" eb="3">
      <t>ダイヒョウシャ</t>
    </rPh>
    <rPh sb="3" eb="5">
      <t>ヤクショク</t>
    </rPh>
    <rPh sb="6" eb="8">
      <t>シメイ</t>
    </rPh>
    <phoneticPr fontId="4"/>
  </si>
  <si>
    <t>役職</t>
    <rPh sb="0" eb="2">
      <t>ヤクショク</t>
    </rPh>
    <phoneticPr fontId="4"/>
  </si>
  <si>
    <t>氏名</t>
    <rPh sb="0" eb="2">
      <t>シメイ</t>
    </rPh>
    <phoneticPr fontId="4"/>
  </si>
  <si>
    <t>代表取締役社長</t>
    <rPh sb="0" eb="2">
      <t>ダイヒョウ</t>
    </rPh>
    <rPh sb="2" eb="5">
      <t>トリシマリヤク</t>
    </rPh>
    <rPh sb="5" eb="7">
      <t>シャチョウ</t>
    </rPh>
    <phoneticPr fontId="4"/>
  </si>
  <si>
    <t>鈴木　一朗</t>
    <rPh sb="0" eb="2">
      <t>スズキ</t>
    </rPh>
    <rPh sb="3" eb="5">
      <t>イチロウ</t>
    </rPh>
    <phoneticPr fontId="4"/>
  </si>
  <si>
    <t>ご連絡先</t>
    <rPh sb="1" eb="3">
      <t>レンラク</t>
    </rPh>
    <rPh sb="3" eb="4">
      <t>サキ</t>
    </rPh>
    <phoneticPr fontId="4"/>
  </si>
  <si>
    <t>ご担当者氏名</t>
    <rPh sb="1" eb="4">
      <t>タントウシャ</t>
    </rPh>
    <rPh sb="4" eb="6">
      <t>シメイ</t>
    </rPh>
    <phoneticPr fontId="4"/>
  </si>
  <si>
    <t>山本　花子</t>
    <rPh sb="0" eb="2">
      <t>ヤマモト</t>
    </rPh>
    <rPh sb="3" eb="5">
      <t>ハナコ</t>
    </rPh>
    <phoneticPr fontId="4"/>
  </si>
  <si>
    <t>代表者の役職・氏名を入力してください</t>
    <rPh sb="0" eb="3">
      <t>ダイヒョウシャ</t>
    </rPh>
    <rPh sb="4" eb="6">
      <t>ヤクショク</t>
    </rPh>
    <rPh sb="7" eb="9">
      <t>シメイ</t>
    </rPh>
    <rPh sb="10" eb="12">
      <t>ニュウリョク</t>
    </rPh>
    <phoneticPr fontId="4"/>
  </si>
  <si>
    <t>郵便番号を入力してください</t>
    <rPh sb="0" eb="2">
      <t>ユウビン</t>
    </rPh>
    <rPh sb="2" eb="4">
      <t>バンゴウ</t>
    </rPh>
    <rPh sb="5" eb="7">
      <t>ニュウリョク</t>
    </rPh>
    <phoneticPr fontId="4"/>
  </si>
  <si>
    <t>都道府県名を選択してください</t>
    <rPh sb="0" eb="4">
      <t>トドウフケン</t>
    </rPh>
    <rPh sb="4" eb="5">
      <t>メイ</t>
    </rPh>
    <rPh sb="6" eb="8">
      <t>センタク</t>
    </rPh>
    <phoneticPr fontId="4"/>
  </si>
  <si>
    <t>市区町村・番地を入力してください</t>
    <rPh sb="0" eb="4">
      <t>シクチョウソン</t>
    </rPh>
    <rPh sb="5" eb="7">
      <t>バンチ</t>
    </rPh>
    <rPh sb="8" eb="10">
      <t>ニュウリョク</t>
    </rPh>
    <phoneticPr fontId="4"/>
  </si>
  <si>
    <t>ご担当者の氏名を入力してください</t>
    <rPh sb="1" eb="4">
      <t>タントウシャ</t>
    </rPh>
    <rPh sb="5" eb="7">
      <t>シメイ</t>
    </rPh>
    <rPh sb="8" eb="10">
      <t>ニュウリョク</t>
    </rPh>
    <phoneticPr fontId="4"/>
  </si>
  <si>
    <t>電話番号を市街局番から入力してください</t>
    <rPh sb="0" eb="2">
      <t>デンワ</t>
    </rPh>
    <rPh sb="2" eb="4">
      <t>バンゴウ</t>
    </rPh>
    <rPh sb="5" eb="7">
      <t>シガイ</t>
    </rPh>
    <rPh sb="7" eb="9">
      <t>キョクバン</t>
    </rPh>
    <rPh sb="11" eb="13">
      <t>ニュウリョク</t>
    </rPh>
    <phoneticPr fontId="4"/>
  </si>
  <si>
    <t>直近年度の決算月をプルダウンから選択してください</t>
    <rPh sb="0" eb="2">
      <t>チョッキン</t>
    </rPh>
    <rPh sb="2" eb="4">
      <t>ネンド</t>
    </rPh>
    <rPh sb="5" eb="7">
      <t>ケッサン</t>
    </rPh>
    <rPh sb="7" eb="8">
      <t>ツキ</t>
    </rPh>
    <rPh sb="16" eb="18">
      <t>センタク</t>
    </rPh>
    <phoneticPr fontId="4"/>
  </si>
  <si>
    <t>CCUSの事業者ID（4桁-4桁-4桁）を入力してください</t>
    <rPh sb="5" eb="8">
      <t>ジギョウシャ</t>
    </rPh>
    <rPh sb="12" eb="13">
      <t>ケタ</t>
    </rPh>
    <rPh sb="15" eb="16">
      <t>ケタ</t>
    </rPh>
    <rPh sb="18" eb="19">
      <t>ケタ</t>
    </rPh>
    <rPh sb="21" eb="23">
      <t>ニュウリョク</t>
    </rPh>
    <phoneticPr fontId="4"/>
  </si>
  <si>
    <t>会社名(正式名称)を入力してください</t>
    <rPh sb="0" eb="2">
      <t>カイシャ</t>
    </rPh>
    <rPh sb="2" eb="3">
      <t>メイ</t>
    </rPh>
    <rPh sb="4" eb="6">
      <t>セイシキ</t>
    </rPh>
    <rPh sb="6" eb="8">
      <t>メイショウ</t>
    </rPh>
    <rPh sb="10" eb="12">
      <t>ニュウリョク</t>
    </rPh>
    <phoneticPr fontId="4"/>
  </si>
  <si>
    <t>メールアドレスが一致していません。確認ください</t>
    <rPh sb="8" eb="10">
      <t>イッチ</t>
    </rPh>
    <rPh sb="17" eb="19">
      <t>カクニン</t>
    </rPh>
    <phoneticPr fontId="4"/>
  </si>
  <si>
    <t>メールアドレスを入力してください</t>
    <rPh sb="8" eb="10">
      <t>ニュウリョク</t>
    </rPh>
    <phoneticPr fontId="4"/>
  </si>
  <si>
    <t>会員、非会員のいずれかを選択してください
※下段「会員とは」ご参照</t>
    <rPh sb="0" eb="2">
      <t>カイイン</t>
    </rPh>
    <rPh sb="3" eb="4">
      <t>ヒ</t>
    </rPh>
    <rPh sb="4" eb="6">
      <t>カイイン</t>
    </rPh>
    <rPh sb="12" eb="14">
      <t>センタク</t>
    </rPh>
    <rPh sb="22" eb="24">
      <t>カダン</t>
    </rPh>
    <rPh sb="25" eb="27">
      <t>カイイン</t>
    </rPh>
    <rPh sb="31" eb="33">
      <t>サンショウ</t>
    </rPh>
    <phoneticPr fontId="4"/>
  </si>
  <si>
    <r>
      <t>　会員とは、日本軀体の次の8つの構成団体のいずれかの会員</t>
    </r>
    <r>
      <rPr>
        <sz val="10"/>
        <color theme="1"/>
        <rFont val="ＭＳ Ｐゴシック"/>
        <family val="3"/>
        <charset val="128"/>
      </rPr>
      <t>(賛助・特定会員を含む)</t>
    </r>
    <r>
      <rPr>
        <sz val="12"/>
        <color theme="1"/>
        <rFont val="ＭＳ Ｐゴシック"/>
        <family val="3"/>
        <charset val="128"/>
      </rPr>
      <t>を指します。</t>
    </r>
    <rPh sb="1" eb="3">
      <t>カイイン</t>
    </rPh>
    <rPh sb="6" eb="8">
      <t>ニホン</t>
    </rPh>
    <rPh sb="8" eb="10">
      <t>クタイ</t>
    </rPh>
    <rPh sb="11" eb="12">
      <t>ツギ</t>
    </rPh>
    <rPh sb="16" eb="18">
      <t>コウセイ</t>
    </rPh>
    <rPh sb="18" eb="20">
      <t>ダンタイ</t>
    </rPh>
    <rPh sb="26" eb="28">
      <t>カイイン</t>
    </rPh>
    <rPh sb="29" eb="31">
      <t>サンジョ</t>
    </rPh>
    <rPh sb="32" eb="34">
      <t>トクテイ</t>
    </rPh>
    <rPh sb="34" eb="36">
      <t>カイイン</t>
    </rPh>
    <rPh sb="37" eb="38">
      <t>フク</t>
    </rPh>
    <rPh sb="41" eb="42">
      <t>サ</t>
    </rPh>
    <phoneticPr fontId="4"/>
  </si>
  <si>
    <t>　いずれにも所属していない場合は、「非会員」を選択してください。</t>
    <rPh sb="6" eb="8">
      <t>ショゾク</t>
    </rPh>
    <rPh sb="13" eb="15">
      <t>バアイ</t>
    </rPh>
    <rPh sb="18" eb="19">
      <t>ヒ</t>
    </rPh>
    <rPh sb="19" eb="21">
      <t>カイイン</t>
    </rPh>
    <rPh sb="23" eb="25">
      <t>センタク</t>
    </rPh>
    <phoneticPr fontId="4"/>
  </si>
  <si>
    <t>〇</t>
    <phoneticPr fontId="4"/>
  </si>
  <si>
    <t>見える化評価を申請される企業は、下表（水色欄）に入力のうえ、次のアドレスにメール送信ください。　</t>
    <rPh sb="0" eb="1">
      <t>ミ</t>
    </rPh>
    <rPh sb="3" eb="4">
      <t>バ</t>
    </rPh>
    <rPh sb="4" eb="6">
      <t>ヒョウカ</t>
    </rPh>
    <rPh sb="7" eb="9">
      <t>シンセイ</t>
    </rPh>
    <rPh sb="12" eb="14">
      <t>キギョウ</t>
    </rPh>
    <rPh sb="16" eb="18">
      <t>カヒョウ</t>
    </rPh>
    <rPh sb="19" eb="21">
      <t>ミズイロ</t>
    </rPh>
    <rPh sb="21" eb="22">
      <t>ラン</t>
    </rPh>
    <rPh sb="24" eb="26">
      <t>ニュウリョク</t>
    </rPh>
    <rPh sb="30" eb="31">
      <t>ツギ</t>
    </rPh>
    <rPh sb="40" eb="42">
      <t>ソウシン</t>
    </rPh>
    <phoneticPr fontId="4"/>
  </si>
  <si>
    <t>☆上記エントリーに入力された情報は、本申請の際の情報に転用させていただきます。</t>
    <rPh sb="1" eb="3">
      <t>ジョウキ</t>
    </rPh>
    <rPh sb="9" eb="11">
      <t>ニュウリョク</t>
    </rPh>
    <rPh sb="14" eb="16">
      <t>ジョウホウ</t>
    </rPh>
    <rPh sb="18" eb="21">
      <t>ホンシンセイ</t>
    </rPh>
    <rPh sb="22" eb="23">
      <t>サイ</t>
    </rPh>
    <rPh sb="24" eb="26">
      <t>ジョウホウ</t>
    </rPh>
    <rPh sb="27" eb="29">
      <t>テンヨウ</t>
    </rPh>
    <phoneticPr fontId="4"/>
  </si>
  <si>
    <t>［メール送信先］</t>
    <rPh sb="4" eb="6">
      <t>ソウシン</t>
    </rPh>
    <rPh sb="6" eb="7">
      <t>サキ</t>
    </rPh>
    <phoneticPr fontId="4"/>
  </si>
  <si>
    <t>ccus@nihonkutai.or.jp</t>
    <phoneticPr fontId="4"/>
  </si>
  <si>
    <t>あり</t>
  </si>
  <si>
    <t>建設業許可年数</t>
    <rPh sb="0" eb="2">
      <t>ケンセツ</t>
    </rPh>
    <rPh sb="2" eb="3">
      <t>ギョウ</t>
    </rPh>
    <rPh sb="3" eb="5">
      <t>キョカ</t>
    </rPh>
    <rPh sb="5" eb="7">
      <t>ネンスウ</t>
    </rPh>
    <phoneticPr fontId="2"/>
  </si>
  <si>
    <r>
      <t xml:space="preserve">建設業許可の有無
</t>
    </r>
    <r>
      <rPr>
        <sz val="9"/>
        <color theme="1"/>
        <rFont val="ＭＳ Ｐゴシック"/>
        <family val="3"/>
        <charset val="128"/>
      </rPr>
      <t>（ありの場合、その許可番号）</t>
    </r>
    <rPh sb="0" eb="2">
      <t>ケンセツ</t>
    </rPh>
    <rPh sb="2" eb="3">
      <t>ギョウ</t>
    </rPh>
    <rPh sb="3" eb="5">
      <t>キョカ</t>
    </rPh>
    <rPh sb="6" eb="8">
      <t>ウム</t>
    </rPh>
    <rPh sb="13" eb="15">
      <t>バアイ</t>
    </rPh>
    <rPh sb="18" eb="20">
      <t>キョカ</t>
    </rPh>
    <rPh sb="20" eb="22">
      <t>バンゴウ</t>
    </rPh>
    <phoneticPr fontId="2"/>
  </si>
  <si>
    <t>最初に取得した年月（西暦）</t>
    <rPh sb="0" eb="2">
      <t>サイショ</t>
    </rPh>
    <rPh sb="3" eb="5">
      <t>シュトク</t>
    </rPh>
    <rPh sb="7" eb="9">
      <t>ネンゲツ</t>
    </rPh>
    <rPh sb="10" eb="12">
      <t>セイレキ</t>
    </rPh>
    <phoneticPr fontId="4"/>
  </si>
  <si>
    <t>建設業許可を最初に取得した
年月を西暦で入力
※許可年数は基準日ベース
に自動計算</t>
    <rPh sb="0" eb="2">
      <t>ケンセツ</t>
    </rPh>
    <rPh sb="2" eb="3">
      <t>ギョウ</t>
    </rPh>
    <rPh sb="3" eb="5">
      <t>キョカ</t>
    </rPh>
    <rPh sb="6" eb="8">
      <t>サイショ</t>
    </rPh>
    <rPh sb="9" eb="11">
      <t>シュトク</t>
    </rPh>
    <rPh sb="14" eb="16">
      <t>ネンゲツ</t>
    </rPh>
    <rPh sb="17" eb="19">
      <t>セイレキ</t>
    </rPh>
    <rPh sb="20" eb="22">
      <t>ニュウリョク</t>
    </rPh>
    <rPh sb="24" eb="26">
      <t>キョカ</t>
    </rPh>
    <rPh sb="26" eb="28">
      <t>ネンスウ</t>
    </rPh>
    <rPh sb="29" eb="32">
      <t>キジュンビ</t>
    </rPh>
    <rPh sb="37" eb="39">
      <t>ジドウ</t>
    </rPh>
    <rPh sb="39" eb="41">
      <t>ケイサン</t>
    </rPh>
    <phoneticPr fontId="4"/>
  </si>
  <si>
    <t>1989/4</t>
    <phoneticPr fontId="4"/>
  </si>
  <si>
    <t>所属技能者のうち、
CCUSに登録済の技能者数</t>
    <rPh sb="0" eb="2">
      <t>ショゾク</t>
    </rPh>
    <rPh sb="2" eb="5">
      <t>ギノウシャ</t>
    </rPh>
    <rPh sb="15" eb="17">
      <t>トウロク</t>
    </rPh>
    <rPh sb="17" eb="18">
      <t>スミ</t>
    </rPh>
    <rPh sb="19" eb="22">
      <t>ギノウシャ</t>
    </rPh>
    <rPh sb="22" eb="23">
      <t>スウ</t>
    </rPh>
    <phoneticPr fontId="4"/>
  </si>
  <si>
    <r>
      <rPr>
        <sz val="10"/>
        <color theme="1"/>
        <rFont val="ＭＳ Ｐゴシック"/>
        <family val="3"/>
        <charset val="128"/>
      </rPr>
      <t>うちCCUSの能力評価
「レベル3以上」の人数　　</t>
    </r>
    <r>
      <rPr>
        <sz val="12"/>
        <color theme="1"/>
        <rFont val="ＭＳ Ｐゴシック"/>
        <family val="3"/>
        <charset val="128"/>
      </rPr>
      <t>＜b＞</t>
    </r>
    <rPh sb="7" eb="9">
      <t>ノウリョク</t>
    </rPh>
    <rPh sb="9" eb="11">
      <t>ヒョウカ</t>
    </rPh>
    <rPh sb="17" eb="19">
      <t>イジョウ</t>
    </rPh>
    <rPh sb="21" eb="23">
      <t>ニンズウ</t>
    </rPh>
    <phoneticPr fontId="4"/>
  </si>
  <si>
    <r>
      <rPr>
        <sz val="10"/>
        <color theme="1"/>
        <rFont val="ＭＳ Ｐゴシック"/>
        <family val="3"/>
        <charset val="128"/>
      </rPr>
      <t>うち「29歳以下」の人数</t>
    </r>
    <r>
      <rPr>
        <sz val="12"/>
        <color theme="1"/>
        <rFont val="ＭＳ Ｐゴシック"/>
        <family val="3"/>
        <charset val="128"/>
      </rPr>
      <t xml:space="preserve">
＜c＞</t>
    </r>
    <rPh sb="5" eb="6">
      <t>サイ</t>
    </rPh>
    <rPh sb="6" eb="8">
      <t>イカ</t>
    </rPh>
    <rPh sb="10" eb="12">
      <t>ニンズウ</t>
    </rPh>
    <phoneticPr fontId="4"/>
  </si>
  <si>
    <t>【基礎情報】項目</t>
    <rPh sb="1" eb="3">
      <t>キソ</t>
    </rPh>
    <rPh sb="3" eb="5">
      <t>ジョウホウ</t>
    </rPh>
    <rPh sb="6" eb="8">
      <t>コウモク</t>
    </rPh>
    <phoneticPr fontId="4"/>
  </si>
  <si>
    <t>【施工能力】項目</t>
    <rPh sb="1" eb="3">
      <t>セコウ</t>
    </rPh>
    <rPh sb="3" eb="5">
      <t>ノウリョク</t>
    </rPh>
    <rPh sb="6" eb="8">
      <t>コウモク</t>
    </rPh>
    <phoneticPr fontId="4"/>
  </si>
  <si>
    <t>【コンプライアンス】項目</t>
    <rPh sb="10" eb="12">
      <t>コウモク</t>
    </rPh>
    <phoneticPr fontId="4"/>
  </si>
  <si>
    <t>「あり」「なし」いずれか選択</t>
    <rPh sb="12" eb="14">
      <t>センタク</t>
    </rPh>
    <phoneticPr fontId="4"/>
  </si>
  <si>
    <t>中央労働災害防止協会</t>
  </si>
  <si>
    <t>建設業労働災害防止協会</t>
  </si>
  <si>
    <t>建設業労働災害防止協会</t>
    <phoneticPr fontId="4"/>
  </si>
  <si>
    <t>その他</t>
    <rPh sb="2" eb="3">
      <t>タ</t>
    </rPh>
    <phoneticPr fontId="4"/>
  </si>
  <si>
    <t>安全関係団体</t>
    <rPh sb="0" eb="2">
      <t>アンゼン</t>
    </rPh>
    <rPh sb="2" eb="4">
      <t>カンケイ</t>
    </rPh>
    <rPh sb="4" eb="6">
      <t>ダンタイ</t>
    </rPh>
    <phoneticPr fontId="4"/>
  </si>
  <si>
    <r>
      <t xml:space="preserve">3保険すべてに加入の場合「あり」
</t>
    </r>
    <r>
      <rPr>
        <sz val="8"/>
        <color theme="1"/>
        <rFont val="ＭＳ Ｐゴシック"/>
        <family val="3"/>
        <charset val="128"/>
      </rPr>
      <t>いずれか未加入の場合「なし」を選択</t>
    </r>
    <rPh sb="1" eb="3">
      <t>ホケン</t>
    </rPh>
    <rPh sb="7" eb="9">
      <t>カニュウ</t>
    </rPh>
    <rPh sb="10" eb="12">
      <t>バアイ</t>
    </rPh>
    <rPh sb="21" eb="24">
      <t>ミカニュウ</t>
    </rPh>
    <rPh sb="25" eb="27">
      <t>バアイ</t>
    </rPh>
    <rPh sb="32" eb="34">
      <t>センタク</t>
    </rPh>
    <phoneticPr fontId="4"/>
  </si>
  <si>
    <t>下請への依存有無</t>
    <rPh sb="0" eb="2">
      <t>シタウ</t>
    </rPh>
    <rPh sb="4" eb="6">
      <t>イゾン</t>
    </rPh>
    <rPh sb="6" eb="8">
      <t>ウム</t>
    </rPh>
    <phoneticPr fontId="4"/>
  </si>
  <si>
    <t>%</t>
    <phoneticPr fontId="4"/>
  </si>
  <si>
    <t>依存ありの場合、その依存度</t>
    <rPh sb="0" eb="2">
      <t>イゾン</t>
    </rPh>
    <rPh sb="5" eb="7">
      <t>バアイ</t>
    </rPh>
    <rPh sb="10" eb="13">
      <t>イゾンド</t>
    </rPh>
    <phoneticPr fontId="4"/>
  </si>
  <si>
    <t>「あり」「なし」いずれか選択
ありは依存度を[%]で入力</t>
    <rPh sb="18" eb="21">
      <t>イゾンド</t>
    </rPh>
    <rPh sb="26" eb="28">
      <t>ニュウリョク</t>
    </rPh>
    <phoneticPr fontId="4"/>
  </si>
  <si>
    <t>人</t>
    <rPh sb="0" eb="1">
      <t>ニン</t>
    </rPh>
    <phoneticPr fontId="4"/>
  </si>
  <si>
    <r>
      <t xml:space="preserve">うち能力評価レベル「1」の人数
</t>
    </r>
    <r>
      <rPr>
        <sz val="9"/>
        <color theme="1"/>
        <rFont val="ＭＳ Ｐゴシック"/>
        <family val="3"/>
        <charset val="128"/>
      </rPr>
      <t>　(ホワイトカード取得者数)</t>
    </r>
    <rPh sb="2" eb="4">
      <t>ノウリョク</t>
    </rPh>
    <rPh sb="4" eb="6">
      <t>ヒョウカ</t>
    </rPh>
    <rPh sb="13" eb="15">
      <t>ニンズウ</t>
    </rPh>
    <phoneticPr fontId="2"/>
  </si>
  <si>
    <r>
      <t xml:space="preserve">うち能力評価レベル「4」の人数
</t>
    </r>
    <r>
      <rPr>
        <sz val="9"/>
        <color theme="1"/>
        <rFont val="ＭＳ Ｐゴシック"/>
        <family val="3"/>
        <charset val="128"/>
      </rPr>
      <t>　(ゴールドカード取得者数)</t>
    </r>
    <rPh sb="2" eb="4">
      <t>ノウリョク</t>
    </rPh>
    <rPh sb="4" eb="6">
      <t>ヒョウカ</t>
    </rPh>
    <rPh sb="13" eb="15">
      <t>ニンズウ</t>
    </rPh>
    <phoneticPr fontId="2"/>
  </si>
  <si>
    <r>
      <t xml:space="preserve">うち能力評価レベル「3」の人数
</t>
    </r>
    <r>
      <rPr>
        <sz val="9"/>
        <color theme="1"/>
        <rFont val="ＭＳ Ｐゴシック"/>
        <family val="3"/>
        <charset val="128"/>
      </rPr>
      <t>　(シルバーカード取得者数)</t>
    </r>
    <rPh sb="2" eb="4">
      <t>ノウリョク</t>
    </rPh>
    <rPh sb="4" eb="6">
      <t>ヒョウカ</t>
    </rPh>
    <rPh sb="13" eb="15">
      <t>ニンズウ</t>
    </rPh>
    <phoneticPr fontId="2"/>
  </si>
  <si>
    <r>
      <t xml:space="preserve">うち能力評価レベル「2」の人数
</t>
    </r>
    <r>
      <rPr>
        <sz val="9"/>
        <color theme="1"/>
        <rFont val="ＭＳ Ｐゴシック"/>
        <family val="3"/>
        <charset val="128"/>
      </rPr>
      <t>　(ブルーカード取得者数)</t>
    </r>
    <rPh sb="2" eb="4">
      <t>ノウリョク</t>
    </rPh>
    <rPh sb="4" eb="6">
      <t>ヒョウカ</t>
    </rPh>
    <rPh sb="13" eb="15">
      <t>ニンズウ</t>
    </rPh>
    <phoneticPr fontId="2"/>
  </si>
  <si>
    <t>左記の合計人数</t>
    <rPh sb="0" eb="2">
      <t>サキ</t>
    </rPh>
    <rPh sb="3" eb="5">
      <t>ゴウケイ</t>
    </rPh>
    <rPh sb="5" eb="7">
      <t>ニンズウ</t>
    </rPh>
    <phoneticPr fontId="4"/>
  </si>
  <si>
    <t>レベル3以上の
合計人数</t>
    <rPh sb="4" eb="6">
      <t>イジョウ</t>
    </rPh>
    <rPh sb="8" eb="10">
      <t>ゴウケイ</t>
    </rPh>
    <rPh sb="10" eb="12">
      <t>ニンズウ</t>
    </rPh>
    <phoneticPr fontId="4"/>
  </si>
  <si>
    <t>全合計</t>
    <rPh sb="0" eb="1">
      <t>ゼン</t>
    </rPh>
    <rPh sb="1" eb="3">
      <t>ゴウケイ</t>
    </rPh>
    <phoneticPr fontId="4"/>
  </si>
  <si>
    <r>
      <t xml:space="preserve">CCUS登録技能者の
能力評価レベルごと
の人数
</t>
    </r>
    <r>
      <rPr>
        <b/>
        <sz val="9"/>
        <color theme="1"/>
        <rFont val="ＭＳ Ｐゴシック"/>
        <family val="3"/>
        <charset val="128"/>
      </rPr>
      <t>(保有カードの色別内訳)</t>
    </r>
    <rPh sb="4" eb="6">
      <t>トウロク</t>
    </rPh>
    <rPh sb="6" eb="9">
      <t>ギノウシャ</t>
    </rPh>
    <rPh sb="11" eb="13">
      <t>ノウリョク</t>
    </rPh>
    <rPh sb="13" eb="15">
      <t>ヒョウカ</t>
    </rPh>
    <rPh sb="22" eb="24">
      <t>ニンズウ</t>
    </rPh>
    <rPh sb="26" eb="28">
      <t>ホユウ</t>
    </rPh>
    <rPh sb="32" eb="34">
      <t>イロベツ</t>
    </rPh>
    <rPh sb="34" eb="36">
      <t>ウチワケ</t>
    </rPh>
    <phoneticPr fontId="2"/>
  </si>
  <si>
    <t>㈱を含めて入力
(4企業まで)</t>
    <rPh sb="2" eb="3">
      <t>フク</t>
    </rPh>
    <rPh sb="5" eb="7">
      <t>ニュウリョク</t>
    </rPh>
    <rPh sb="10" eb="12">
      <t>キギョウ</t>
    </rPh>
    <phoneticPr fontId="4"/>
  </si>
  <si>
    <t>2回目以降</t>
    <rPh sb="1" eb="3">
      <t>カイメ</t>
    </rPh>
    <rPh sb="3" eb="5">
      <t>イコウ</t>
    </rPh>
    <phoneticPr fontId="4"/>
  </si>
  <si>
    <t>評価回次</t>
    <rPh sb="0" eb="2">
      <t>ヒョウカ</t>
    </rPh>
    <rPh sb="2" eb="4">
      <t>カイジ</t>
    </rPh>
    <phoneticPr fontId="4"/>
  </si>
  <si>
    <t>見える化評価回次</t>
    <rPh sb="0" eb="1">
      <t>ミ</t>
    </rPh>
    <rPh sb="3" eb="4">
      <t>バ</t>
    </rPh>
    <rPh sb="4" eb="6">
      <t>ヒョウカ</t>
    </rPh>
    <rPh sb="6" eb="8">
      <t>カイジ</t>
    </rPh>
    <phoneticPr fontId="4"/>
  </si>
  <si>
    <t>初回</t>
    <rPh sb="0" eb="2">
      <t>ショカイ</t>
    </rPh>
    <phoneticPr fontId="4"/>
  </si>
  <si>
    <t>「初回」「2回目以降」
いずれか選択</t>
    <rPh sb="1" eb="2">
      <t>ハジ</t>
    </rPh>
    <rPh sb="2" eb="3">
      <t>カイ</t>
    </rPh>
    <rPh sb="6" eb="8">
      <t>カイメ</t>
    </rPh>
    <rPh sb="8" eb="10">
      <t>イコウ</t>
    </rPh>
    <rPh sb="16" eb="18">
      <t>センタク</t>
    </rPh>
    <phoneticPr fontId="4"/>
  </si>
  <si>
    <t>今回の評価が「初回」、「2回目以降」のいずれかであるかを選択してください</t>
    <rPh sb="0" eb="2">
      <t>コンカイ</t>
    </rPh>
    <rPh sb="3" eb="5">
      <t>ヒョウカ</t>
    </rPh>
    <rPh sb="7" eb="9">
      <t>ショカイ</t>
    </rPh>
    <rPh sb="13" eb="15">
      <t>カイメ</t>
    </rPh>
    <rPh sb="15" eb="17">
      <t>イコウ</t>
    </rPh>
    <rPh sb="28" eb="30">
      <t>センタク</t>
    </rPh>
    <phoneticPr fontId="4"/>
  </si>
  <si>
    <t>エントリー予備1</t>
    <rPh sb="5" eb="7">
      <t>ヨビ</t>
    </rPh>
    <phoneticPr fontId="4"/>
  </si>
  <si>
    <t>エントリー予備2</t>
    <rPh sb="5" eb="7">
      <t>ヨビ</t>
    </rPh>
    <phoneticPr fontId="4"/>
  </si>
  <si>
    <t>【アンケート】項目</t>
    <rPh sb="7" eb="9">
      <t>コウモク</t>
    </rPh>
    <phoneticPr fontId="4"/>
  </si>
  <si>
    <t>戸田建設（株）</t>
    <rPh sb="0" eb="2">
      <t>トダ</t>
    </rPh>
    <rPh sb="2" eb="4">
      <t>ケンセツ</t>
    </rPh>
    <rPh sb="5" eb="6">
      <t>カブ</t>
    </rPh>
    <phoneticPr fontId="4"/>
  </si>
  <si>
    <t>大成建設（株）</t>
    <rPh sb="0" eb="2">
      <t>タイセイ</t>
    </rPh>
    <rPh sb="2" eb="4">
      <t>ケンセツ</t>
    </rPh>
    <rPh sb="5" eb="6">
      <t>カブ</t>
    </rPh>
    <phoneticPr fontId="4"/>
  </si>
  <si>
    <t>なし</t>
  </si>
  <si>
    <t>建設業許可区分</t>
    <rPh sb="0" eb="2">
      <t>ケンセツ</t>
    </rPh>
    <rPh sb="2" eb="3">
      <t>ギョウ</t>
    </rPh>
    <rPh sb="3" eb="5">
      <t>キョカ</t>
    </rPh>
    <rPh sb="5" eb="7">
      <t>クブン</t>
    </rPh>
    <phoneticPr fontId="4"/>
  </si>
  <si>
    <t>知事</t>
    <rPh sb="0" eb="2">
      <t>チジ</t>
    </rPh>
    <phoneticPr fontId="4"/>
  </si>
  <si>
    <t>国交大臣</t>
    <rPh sb="0" eb="2">
      <t>コッコウ</t>
    </rPh>
    <rPh sb="2" eb="4">
      <t>ダイジン</t>
    </rPh>
    <phoneticPr fontId="4"/>
  </si>
  <si>
    <r>
      <t>許可年数</t>
    </r>
    <r>
      <rPr>
        <sz val="8"/>
        <color theme="1"/>
        <rFont val="ＭＳ Ｐゴシック"/>
        <family val="3"/>
        <charset val="128"/>
      </rPr>
      <t>（自動計算）</t>
    </r>
    <rPh sb="0" eb="2">
      <t>キョカ</t>
    </rPh>
    <rPh sb="2" eb="4">
      <t>ネンスウ</t>
    </rPh>
    <rPh sb="5" eb="7">
      <t>ジドウ</t>
    </rPh>
    <rPh sb="7" eb="9">
      <t>ケイサン</t>
    </rPh>
    <phoneticPr fontId="4"/>
  </si>
  <si>
    <r>
      <t xml:space="preserve">「あり」「なし」いずれかを選択
</t>
    </r>
    <r>
      <rPr>
        <sz val="9"/>
        <color theme="1"/>
        <rFont val="ＭＳ Ｐゴシック"/>
        <family val="3"/>
        <charset val="128"/>
      </rPr>
      <t>ありの場合、許可番号と区分
を入力</t>
    </r>
    <rPh sb="13" eb="15">
      <t>センタク</t>
    </rPh>
    <rPh sb="19" eb="21">
      <t>バアイ</t>
    </rPh>
    <rPh sb="22" eb="26">
      <t>キョカバンゴウ</t>
    </rPh>
    <rPh sb="27" eb="29">
      <t>クブン</t>
    </rPh>
    <rPh sb="31" eb="33">
      <t>ニュウリョク</t>
    </rPh>
    <phoneticPr fontId="4"/>
  </si>
  <si>
    <t>施工能力等の見える化評価_エントリーシート</t>
    <rPh sb="0" eb="2">
      <t>セコウ</t>
    </rPh>
    <rPh sb="2" eb="4">
      <t>ノウリョク</t>
    </rPh>
    <rPh sb="4" eb="5">
      <t>トウ</t>
    </rPh>
    <rPh sb="6" eb="7">
      <t>ミ</t>
    </rPh>
    <rPh sb="9" eb="10">
      <t>バ</t>
    </rPh>
    <rPh sb="10" eb="12">
      <t>ヒョウカ</t>
    </rPh>
    <phoneticPr fontId="4"/>
  </si>
  <si>
    <t>建設業許可を取得した年月を西暦で入力してください</t>
    <rPh sb="0" eb="2">
      <t>ケンセツ</t>
    </rPh>
    <rPh sb="2" eb="3">
      <t>ギョウ</t>
    </rPh>
    <rPh sb="3" eb="5">
      <t>キョカ</t>
    </rPh>
    <rPh sb="6" eb="8">
      <t>シュトク</t>
    </rPh>
    <rPh sb="10" eb="12">
      <t>ネンゲツ</t>
    </rPh>
    <rPh sb="13" eb="15">
      <t>セイレキ</t>
    </rPh>
    <rPh sb="16" eb="18">
      <t>ニュウリョク</t>
    </rPh>
    <phoneticPr fontId="4"/>
  </si>
  <si>
    <t>単位：万円</t>
    <rPh sb="0" eb="2">
      <t>タンイ</t>
    </rPh>
    <rPh sb="3" eb="5">
      <t>マンエン</t>
    </rPh>
    <phoneticPr fontId="4"/>
  </si>
  <si>
    <t>直近の決算年度の実績
単位：万円</t>
    <rPh sb="0" eb="2">
      <t>チョッキン</t>
    </rPh>
    <rPh sb="3" eb="5">
      <t>ケッサン</t>
    </rPh>
    <rPh sb="5" eb="7">
      <t>ネンド</t>
    </rPh>
    <rPh sb="8" eb="10">
      <t>ジッセキ</t>
    </rPh>
    <rPh sb="11" eb="13">
      <t>タンイ</t>
    </rPh>
    <rPh sb="14" eb="16">
      <t>マンエン</t>
    </rPh>
    <phoneticPr fontId="4"/>
  </si>
  <si>
    <t>資本金（万円単位）を入力してください</t>
    <rPh sb="0" eb="3">
      <t>シホンキン</t>
    </rPh>
    <rPh sb="4" eb="6">
      <t>マンエン</t>
    </rPh>
    <rPh sb="6" eb="8">
      <t>タンイ</t>
    </rPh>
    <rPh sb="10" eb="12">
      <t>ニュウリョク</t>
    </rPh>
    <phoneticPr fontId="4"/>
  </si>
  <si>
    <t>完工高（万円単位）を入力してください</t>
    <rPh sb="0" eb="3">
      <t>カンコウダカ</t>
    </rPh>
    <rPh sb="4" eb="6">
      <t>マンエン</t>
    </rPh>
    <rPh sb="6" eb="8">
      <t>タンイ</t>
    </rPh>
    <rPh sb="10" eb="12">
      <t>ニュウリョク</t>
    </rPh>
    <phoneticPr fontId="4"/>
  </si>
  <si>
    <t>建設キャリアアップカードの保有者数を入力してください</t>
    <rPh sb="18" eb="20">
      <t>ニュウリョク</t>
    </rPh>
    <phoneticPr fontId="4"/>
  </si>
  <si>
    <t>「所属技能者数（全員）」と、そのうちCCUSの能力評価「レベルが3以上」の人数を入力してください</t>
    <rPh sb="1" eb="3">
      <t>ショゾク</t>
    </rPh>
    <rPh sb="3" eb="6">
      <t>ギノウシャ</t>
    </rPh>
    <rPh sb="6" eb="7">
      <t>スウ</t>
    </rPh>
    <rPh sb="8" eb="10">
      <t>ゼンイン</t>
    </rPh>
    <rPh sb="23" eb="27">
      <t>ノウリョクヒョウカ</t>
    </rPh>
    <rPh sb="33" eb="35">
      <t>イジョウ</t>
    </rPh>
    <rPh sb="37" eb="39">
      <t>ニンズウ</t>
    </rPh>
    <rPh sb="40" eb="42">
      <t>ニュウリョク</t>
    </rPh>
    <phoneticPr fontId="4"/>
  </si>
  <si>
    <t>.</t>
    <phoneticPr fontId="4"/>
  </si>
  <si>
    <r>
      <rPr>
        <b/>
        <sz val="10"/>
        <color theme="1"/>
        <rFont val="ＭＳ Ｐゴシック"/>
        <family val="3"/>
        <charset val="128"/>
      </rPr>
      <t xml:space="preserve">所属技能者に占める
</t>
    </r>
    <r>
      <rPr>
        <b/>
        <sz val="12"/>
        <color theme="1"/>
        <rFont val="ＭＳ Ｐゴシック"/>
        <family val="3"/>
        <charset val="128"/>
      </rPr>
      <t>「29歳以下」の者の割合</t>
    </r>
    <rPh sb="13" eb="14">
      <t>サイ</t>
    </rPh>
    <rPh sb="14" eb="16">
      <t>イカ</t>
    </rPh>
    <phoneticPr fontId="4"/>
  </si>
  <si>
    <t>計算基準日</t>
    <rPh sb="0" eb="2">
      <t>ケイサン</t>
    </rPh>
    <rPh sb="2" eb="5">
      <t>キジュンビ</t>
    </rPh>
    <phoneticPr fontId="4"/>
  </si>
  <si>
    <t>「所属技能者数」は自社所属の技能者全員の人数
「レベル3以上」はゴールドまたはシルバーカード取得者数</t>
    <rPh sb="1" eb="3">
      <t>ショゾク</t>
    </rPh>
    <rPh sb="3" eb="6">
      <t>ギノウシャ</t>
    </rPh>
    <rPh sb="6" eb="7">
      <t>スウ</t>
    </rPh>
    <rPh sb="9" eb="11">
      <t>ジシャ</t>
    </rPh>
    <rPh sb="11" eb="13">
      <t>ショゾク</t>
    </rPh>
    <rPh sb="14" eb="17">
      <t>ギノウシャ</t>
    </rPh>
    <rPh sb="17" eb="19">
      <t>ゼンイン</t>
    </rPh>
    <rPh sb="20" eb="22">
      <t>ニンズウ</t>
    </rPh>
    <rPh sb="28" eb="30">
      <t>イジョウ</t>
    </rPh>
    <rPh sb="46" eb="48">
      <t>シュトク</t>
    </rPh>
    <rPh sb="48" eb="49">
      <t>シャ</t>
    </rPh>
    <rPh sb="49" eb="50">
      <t>スウ</t>
    </rPh>
    <phoneticPr fontId="4"/>
  </si>
  <si>
    <t>所属技能者のうち、
満29歳以下の者の人数を入力してください</t>
    <rPh sb="0" eb="2">
      <t>ショゾク</t>
    </rPh>
    <rPh sb="2" eb="5">
      <t>ギノウシャ</t>
    </rPh>
    <rPh sb="10" eb="11">
      <t>マン</t>
    </rPh>
    <rPh sb="13" eb="14">
      <t>サイ</t>
    </rPh>
    <rPh sb="14" eb="16">
      <t>イカ</t>
    </rPh>
    <rPh sb="17" eb="18">
      <t>モノ</t>
    </rPh>
    <rPh sb="19" eb="21">
      <t>ニンズウ</t>
    </rPh>
    <rPh sb="22" eb="24">
      <t>ニュウリョク</t>
    </rPh>
    <phoneticPr fontId="4"/>
  </si>
  <si>
    <t>上記＜a＞の所属技能者
全員の平均勤続年数
（整数でも可）</t>
    <rPh sb="0" eb="2">
      <t>ジョウキ</t>
    </rPh>
    <rPh sb="6" eb="8">
      <t>ショゾク</t>
    </rPh>
    <rPh sb="8" eb="11">
      <t>ギノウシャ</t>
    </rPh>
    <rPh sb="12" eb="14">
      <t>ゼンイン</t>
    </rPh>
    <rPh sb="15" eb="17">
      <t>ヘイキン</t>
    </rPh>
    <rPh sb="17" eb="19">
      <t>キンゾク</t>
    </rPh>
    <rPh sb="19" eb="21">
      <t>ネンスウ</t>
    </rPh>
    <rPh sb="23" eb="25">
      <t>セイスウ</t>
    </rPh>
    <rPh sb="27" eb="28">
      <t>カ</t>
    </rPh>
    <phoneticPr fontId="4"/>
  </si>
  <si>
    <t>上記＜a＞の所属技能者全員の平均勤続年数を入力してください（整数でも可）</t>
    <rPh sb="0" eb="2">
      <t>ジョウキ</t>
    </rPh>
    <rPh sb="6" eb="8">
      <t>ショゾク</t>
    </rPh>
    <rPh sb="8" eb="11">
      <t>ギノウシャ</t>
    </rPh>
    <rPh sb="11" eb="13">
      <t>ゼンイン</t>
    </rPh>
    <rPh sb="14" eb="16">
      <t>ヘイキン</t>
    </rPh>
    <rPh sb="16" eb="18">
      <t>キンゾク</t>
    </rPh>
    <rPh sb="18" eb="20">
      <t>ネンスウ</t>
    </rPh>
    <rPh sb="21" eb="23">
      <t>ニュウリョク</t>
    </rPh>
    <rPh sb="30" eb="32">
      <t>セイスウ</t>
    </rPh>
    <rPh sb="34" eb="35">
      <t>カ</t>
    </rPh>
    <phoneticPr fontId="4"/>
  </si>
  <si>
    <r>
      <t xml:space="preserve">満29歳以下の人数を入力
</t>
    </r>
    <r>
      <rPr>
        <sz val="9"/>
        <color theme="1"/>
        <rFont val="ＭＳ Ｐゴシック"/>
        <family val="3"/>
        <charset val="128"/>
      </rPr>
      <t>（年齢は計算基準日ベース）</t>
    </r>
    <r>
      <rPr>
        <sz val="10"/>
        <color theme="1"/>
        <rFont val="ＭＳ Ｐゴシック"/>
        <family val="3"/>
        <charset val="128"/>
      </rPr>
      <t xml:space="preserve">
割合は自動計算</t>
    </r>
    <rPh sb="0" eb="1">
      <t>マン</t>
    </rPh>
    <rPh sb="3" eb="4">
      <t>サイ</t>
    </rPh>
    <rPh sb="4" eb="6">
      <t>イカ</t>
    </rPh>
    <rPh sb="7" eb="9">
      <t>ニンズウ</t>
    </rPh>
    <rPh sb="10" eb="12">
      <t>ニュウリョク</t>
    </rPh>
    <rPh sb="14" eb="16">
      <t>ネンレイ</t>
    </rPh>
    <rPh sb="17" eb="19">
      <t>ケイサン</t>
    </rPh>
    <rPh sb="19" eb="22">
      <t>キジュンビ</t>
    </rPh>
    <rPh sb="27" eb="29">
      <t>ワリアイ</t>
    </rPh>
    <rPh sb="30" eb="32">
      <t>ジドウ</t>
    </rPh>
    <rPh sb="32" eb="34">
      <t>ケイサン</t>
    </rPh>
    <phoneticPr fontId="4"/>
  </si>
  <si>
    <r>
      <t xml:space="preserve">3保険すべてに加入の場合「あり」を選択してください
</t>
    </r>
    <r>
      <rPr>
        <sz val="8"/>
        <color theme="1"/>
        <rFont val="ＭＳ Ｐゴシック"/>
        <family val="3"/>
        <charset val="128"/>
      </rPr>
      <t>※いずれか未加入の場合に「なし」を選択</t>
    </r>
    <rPh sb="1" eb="3">
      <t>ホケン</t>
    </rPh>
    <rPh sb="7" eb="9">
      <t>カニュウ</t>
    </rPh>
    <rPh sb="10" eb="12">
      <t>バアイ</t>
    </rPh>
    <rPh sb="17" eb="19">
      <t>センタク</t>
    </rPh>
    <rPh sb="31" eb="34">
      <t>ミカニュウ</t>
    </rPh>
    <rPh sb="35" eb="37">
      <t>バアイ</t>
    </rPh>
    <rPh sb="43" eb="45">
      <t>センタク</t>
    </rPh>
    <phoneticPr fontId="4"/>
  </si>
  <si>
    <t>ありの場合、その所属団体名を選択してください
（「その他」を選択の場合、団体名を入力）</t>
    <rPh sb="3" eb="5">
      <t>バアイ</t>
    </rPh>
    <rPh sb="8" eb="10">
      <t>ショゾク</t>
    </rPh>
    <rPh sb="10" eb="12">
      <t>ダンタイ</t>
    </rPh>
    <rPh sb="12" eb="13">
      <t>メイ</t>
    </rPh>
    <rPh sb="14" eb="16">
      <t>センタク</t>
    </rPh>
    <rPh sb="27" eb="28">
      <t>タ</t>
    </rPh>
    <rPh sb="30" eb="32">
      <t>センタク</t>
    </rPh>
    <rPh sb="33" eb="35">
      <t>バアイ</t>
    </rPh>
    <rPh sb="36" eb="39">
      <t>ダンタイメイ</t>
    </rPh>
    <rPh sb="40" eb="42">
      <t>ニュウリョク</t>
    </rPh>
    <phoneticPr fontId="4"/>
  </si>
  <si>
    <t>【エントリー】項目</t>
    <rPh sb="7" eb="9">
      <t>コウモク</t>
    </rPh>
    <phoneticPr fontId="4"/>
  </si>
  <si>
    <t>建設キャリアアップシステム
事業者ID</t>
    <rPh sb="0" eb="2">
      <t>ケンセツ</t>
    </rPh>
    <rPh sb="14" eb="17">
      <t>ジギョウシャ</t>
    </rPh>
    <phoneticPr fontId="4"/>
  </si>
  <si>
    <t>日本軀体構成団体の
会員有無（所属団体）</t>
    <rPh sb="0" eb="2">
      <t>ニホン</t>
    </rPh>
    <rPh sb="2" eb="4">
      <t>クタイ</t>
    </rPh>
    <rPh sb="4" eb="6">
      <t>コウセイ</t>
    </rPh>
    <rPh sb="6" eb="8">
      <t>ダンタイ</t>
    </rPh>
    <rPh sb="10" eb="12">
      <t>カイイン</t>
    </rPh>
    <rPh sb="12" eb="14">
      <t>ウム</t>
    </rPh>
    <rPh sb="15" eb="17">
      <t>ショゾク</t>
    </rPh>
    <rPh sb="17" eb="19">
      <t>ダンタイ</t>
    </rPh>
    <phoneticPr fontId="4"/>
  </si>
  <si>
    <t>建設キャリアアップカードの
保有者数</t>
    <phoneticPr fontId="4"/>
  </si>
  <si>
    <t>所属技能者に占める
「29歳以下」の者の割合</t>
    <rPh sb="13" eb="14">
      <t>サイ</t>
    </rPh>
    <rPh sb="14" eb="16">
      <t>イカ</t>
    </rPh>
    <phoneticPr fontId="4"/>
  </si>
  <si>
    <t>カナ</t>
    <phoneticPr fontId="4"/>
  </si>
  <si>
    <t>代表者役職</t>
    <rPh sb="0" eb="3">
      <t>ダイヒョウシャ</t>
    </rPh>
    <rPh sb="3" eb="5">
      <t>ヤクショク</t>
    </rPh>
    <phoneticPr fontId="4"/>
  </si>
  <si>
    <t>代表者氏名</t>
    <rPh sb="0" eb="3">
      <t>ダイヒョウシャ</t>
    </rPh>
    <rPh sb="3" eb="5">
      <t>シメイ</t>
    </rPh>
    <phoneticPr fontId="4"/>
  </si>
  <si>
    <t>会社〒</t>
    <rPh sb="0" eb="2">
      <t>カイシャ</t>
    </rPh>
    <phoneticPr fontId="4"/>
  </si>
  <si>
    <t>会社都道府県</t>
    <rPh sb="0" eb="2">
      <t>カイシャ</t>
    </rPh>
    <rPh sb="2" eb="4">
      <t>トドウ</t>
    </rPh>
    <rPh sb="4" eb="6">
      <t>フケン</t>
    </rPh>
    <phoneticPr fontId="4"/>
  </si>
  <si>
    <t>6-2</t>
    <phoneticPr fontId="4"/>
  </si>
  <si>
    <t>ご連絡先
TEL</t>
    <rPh sb="1" eb="3">
      <t>レンラク</t>
    </rPh>
    <rPh sb="3" eb="4">
      <t>サキ</t>
    </rPh>
    <phoneticPr fontId="4"/>
  </si>
  <si>
    <t>メールアドレス1</t>
    <phoneticPr fontId="4"/>
  </si>
  <si>
    <t>メールアドレス2</t>
  </si>
  <si>
    <t>10-2</t>
    <phoneticPr fontId="4"/>
  </si>
  <si>
    <t>許可番号</t>
    <rPh sb="0" eb="2">
      <t>キョカ</t>
    </rPh>
    <rPh sb="2" eb="4">
      <t>バンゴウ</t>
    </rPh>
    <phoneticPr fontId="4"/>
  </si>
  <si>
    <t>11-2</t>
    <phoneticPr fontId="4"/>
  </si>
  <si>
    <t>建設業許可取得年月</t>
    <rPh sb="0" eb="2">
      <t>ケンセツ</t>
    </rPh>
    <rPh sb="2" eb="3">
      <t>ギョウ</t>
    </rPh>
    <rPh sb="3" eb="5">
      <t>キョカ</t>
    </rPh>
    <rPh sb="5" eb="7">
      <t>シュトク</t>
    </rPh>
    <rPh sb="7" eb="9">
      <t>ネンゲツ</t>
    </rPh>
    <phoneticPr fontId="2"/>
  </si>
  <si>
    <t>所属技能者に占める「CCUS能力評価レベル3以上」の者の割合</t>
    <phoneticPr fontId="4"/>
  </si>
  <si>
    <t>18-2</t>
    <phoneticPr fontId="4"/>
  </si>
  <si>
    <t>23-2</t>
    <phoneticPr fontId="4"/>
  </si>
  <si>
    <t>23-3</t>
    <phoneticPr fontId="4"/>
  </si>
  <si>
    <t>25-2</t>
    <phoneticPr fontId="4"/>
  </si>
  <si>
    <t>25-3</t>
    <phoneticPr fontId="4"/>
  </si>
  <si>
    <t>依存度[%]</t>
    <rPh sb="0" eb="3">
      <t>イゾンド</t>
    </rPh>
    <phoneticPr fontId="4"/>
  </si>
  <si>
    <t>27-2</t>
    <phoneticPr fontId="4"/>
  </si>
  <si>
    <t>主要取引先1</t>
    <rPh sb="0" eb="2">
      <t>シュヨウ</t>
    </rPh>
    <rPh sb="2" eb="4">
      <t>トリヒキ</t>
    </rPh>
    <rPh sb="4" eb="5">
      <t>サキ</t>
    </rPh>
    <phoneticPr fontId="4"/>
  </si>
  <si>
    <t>主要取引先2</t>
    <rPh sb="0" eb="2">
      <t>シュヨウ</t>
    </rPh>
    <rPh sb="2" eb="4">
      <t>トリヒキ</t>
    </rPh>
    <rPh sb="4" eb="5">
      <t>サキ</t>
    </rPh>
    <phoneticPr fontId="4"/>
  </si>
  <si>
    <t>主要取引先3</t>
    <rPh sb="0" eb="2">
      <t>シュヨウ</t>
    </rPh>
    <rPh sb="2" eb="4">
      <t>トリヒキ</t>
    </rPh>
    <rPh sb="4" eb="5">
      <t>サキ</t>
    </rPh>
    <phoneticPr fontId="4"/>
  </si>
  <si>
    <t>主要取引先4</t>
    <rPh sb="0" eb="2">
      <t>シュヨウ</t>
    </rPh>
    <rPh sb="2" eb="4">
      <t>トリヒキ</t>
    </rPh>
    <rPh sb="4" eb="5">
      <t>サキ</t>
    </rPh>
    <phoneticPr fontId="4"/>
  </si>
  <si>
    <t>フリガナ</t>
    <phoneticPr fontId="4"/>
  </si>
  <si>
    <t>職種</t>
    <rPh sb="0" eb="2">
      <t>ショクシュ</t>
    </rPh>
    <phoneticPr fontId="4"/>
  </si>
  <si>
    <t>事業者名</t>
    <rPh sb="0" eb="3">
      <t>ジギョウシャ</t>
    </rPh>
    <rPh sb="3" eb="4">
      <t>メイ</t>
    </rPh>
    <phoneticPr fontId="4"/>
  </si>
  <si>
    <t>事業者ID</t>
    <rPh sb="0" eb="3">
      <t>ジギョウシャ</t>
    </rPh>
    <phoneticPr fontId="4"/>
  </si>
  <si>
    <t>－</t>
    <phoneticPr fontId="4"/>
  </si>
  <si>
    <t>見える化評価項目</t>
    <rPh sb="0" eb="1">
      <t>ミ</t>
    </rPh>
    <rPh sb="3" eb="4">
      <t>カ</t>
    </rPh>
    <rPh sb="4" eb="6">
      <t>ヒョウカ</t>
    </rPh>
    <rPh sb="6" eb="8">
      <t>コウモク</t>
    </rPh>
    <phoneticPr fontId="4"/>
  </si>
  <si>
    <t>見える化評価内容</t>
    <rPh sb="0" eb="1">
      <t>ミ</t>
    </rPh>
    <rPh sb="3" eb="6">
      <t>カヒョウカ</t>
    </rPh>
    <rPh sb="6" eb="8">
      <t>ナイヨウ</t>
    </rPh>
    <phoneticPr fontId="4"/>
  </si>
  <si>
    <t>摘要</t>
    <rPh sb="0" eb="2">
      <t>テキヨウ</t>
    </rPh>
    <phoneticPr fontId="4"/>
  </si>
  <si>
    <t>基礎情報</t>
    <rPh sb="0" eb="2">
      <t>キソ</t>
    </rPh>
    <rPh sb="2" eb="4">
      <t>ジョウホウ</t>
    </rPh>
    <phoneticPr fontId="4"/>
  </si>
  <si>
    <t>建設業許可の有無</t>
    <rPh sb="0" eb="2">
      <t>ケンセツ</t>
    </rPh>
    <rPh sb="2" eb="3">
      <t>ギョウ</t>
    </rPh>
    <rPh sb="3" eb="5">
      <t>キョカ</t>
    </rPh>
    <rPh sb="6" eb="8">
      <t>ウム</t>
    </rPh>
    <phoneticPr fontId="4"/>
  </si>
  <si>
    <t>建設業の許可年数</t>
    <rPh sb="0" eb="3">
      <t>ケンセツギョウ</t>
    </rPh>
    <rPh sb="4" eb="6">
      <t>キョカ</t>
    </rPh>
    <rPh sb="6" eb="8">
      <t>ネンスウ</t>
    </rPh>
    <phoneticPr fontId="4"/>
  </si>
  <si>
    <t>資本金</t>
    <rPh sb="0" eb="3">
      <t>シホンキン</t>
    </rPh>
    <phoneticPr fontId="4"/>
  </si>
  <si>
    <t>完成工事高</t>
    <rPh sb="0" eb="2">
      <t>カンセイ</t>
    </rPh>
    <rPh sb="2" eb="4">
      <t>コウジ</t>
    </rPh>
    <rPh sb="4" eb="5">
      <t>ダカ</t>
    </rPh>
    <phoneticPr fontId="4"/>
  </si>
  <si>
    <t>団体加入</t>
    <rPh sb="0" eb="2">
      <t>ダンタイ</t>
    </rPh>
    <rPh sb="2" eb="4">
      <t>カニュウ</t>
    </rPh>
    <phoneticPr fontId="4"/>
  </si>
  <si>
    <t>施工能力</t>
    <rPh sb="0" eb="2">
      <t>セコウ</t>
    </rPh>
    <rPh sb="2" eb="4">
      <t>ノウリョク</t>
    </rPh>
    <phoneticPr fontId="4"/>
  </si>
  <si>
    <t>所属技能者に占める29歳以下の者の割合</t>
    <rPh sb="0" eb="2">
      <t>ショゾク</t>
    </rPh>
    <rPh sb="2" eb="5">
      <t>ギノウシャ</t>
    </rPh>
    <rPh sb="6" eb="7">
      <t>シ</t>
    </rPh>
    <rPh sb="11" eb="14">
      <t>サイイカ</t>
    </rPh>
    <rPh sb="15" eb="16">
      <t>モノ</t>
    </rPh>
    <rPh sb="17" eb="19">
      <t>ワリアイ</t>
    </rPh>
    <phoneticPr fontId="4"/>
  </si>
  <si>
    <t>コンプライアンス</t>
    <phoneticPr fontId="4"/>
  </si>
  <si>
    <t>処分歴</t>
    <rPh sb="0" eb="2">
      <t>ショブン</t>
    </rPh>
    <rPh sb="2" eb="3">
      <t>レキ</t>
    </rPh>
    <phoneticPr fontId="4"/>
  </si>
  <si>
    <t>国交省ﾈｶﾞﾃｨﾌﾞ情報確認</t>
    <rPh sb="0" eb="3">
      <t>コッコウショウ</t>
    </rPh>
    <rPh sb="10" eb="12">
      <t>ジョウホウ</t>
    </rPh>
    <rPh sb="12" eb="14">
      <t>カクニン</t>
    </rPh>
    <phoneticPr fontId="4"/>
  </si>
  <si>
    <t>社会保険加入状況(3保険全て)</t>
    <rPh sb="0" eb="2">
      <t>シャカイ</t>
    </rPh>
    <rPh sb="2" eb="4">
      <t>ホケン</t>
    </rPh>
    <rPh sb="4" eb="6">
      <t>カニュウ</t>
    </rPh>
    <rPh sb="6" eb="8">
      <t>ジョウキョウ</t>
    </rPh>
    <rPh sb="10" eb="12">
      <t>ホケン</t>
    </rPh>
    <rPh sb="12" eb="13">
      <t>スベ</t>
    </rPh>
    <phoneticPr fontId="4"/>
  </si>
  <si>
    <t>安全関係法人団体加入の有無</t>
    <rPh sb="0" eb="2">
      <t>アンゼン</t>
    </rPh>
    <rPh sb="2" eb="4">
      <t>カンケイ</t>
    </rPh>
    <rPh sb="4" eb="6">
      <t>ホウジン</t>
    </rPh>
    <rPh sb="6" eb="8">
      <t>ダンタイ</t>
    </rPh>
    <rPh sb="8" eb="10">
      <t>カニュウ</t>
    </rPh>
    <rPh sb="11" eb="13">
      <t>ウム</t>
    </rPh>
    <phoneticPr fontId="4"/>
  </si>
  <si>
    <t>評価申請書</t>
    <rPh sb="0" eb="2">
      <t>ヒョウカ</t>
    </rPh>
    <rPh sb="2" eb="5">
      <t>シンセイショ</t>
    </rPh>
    <phoneticPr fontId="4"/>
  </si>
  <si>
    <t>専門工事企業の施工能力等の見える化</t>
    <rPh sb="0" eb="2">
      <t>センモン</t>
    </rPh>
    <rPh sb="2" eb="4">
      <t>コウジ</t>
    </rPh>
    <rPh sb="4" eb="6">
      <t>キギョウ</t>
    </rPh>
    <rPh sb="7" eb="11">
      <t>セコウノウリョク</t>
    </rPh>
    <rPh sb="11" eb="12">
      <t>トウ</t>
    </rPh>
    <rPh sb="13" eb="14">
      <t>ミ</t>
    </rPh>
    <rPh sb="16" eb="17">
      <t>バ</t>
    </rPh>
    <phoneticPr fontId="4"/>
  </si>
  <si>
    <t>下記のとおり、評価申請をします。</t>
  </si>
  <si>
    <t>所属技能者に占める、CCUS能力評価レベル３以上の者の割合</t>
    <rPh sb="0" eb="2">
      <t>ショゾク</t>
    </rPh>
    <rPh sb="2" eb="5">
      <t>ギノウシャ</t>
    </rPh>
    <rPh sb="6" eb="7">
      <t>シ</t>
    </rPh>
    <rPh sb="14" eb="16">
      <t>ノウリョク</t>
    </rPh>
    <rPh sb="16" eb="18">
      <t>ヒョウカ</t>
    </rPh>
    <rPh sb="22" eb="24">
      <t>イジョウ</t>
    </rPh>
    <rPh sb="25" eb="26">
      <t>モノ</t>
    </rPh>
    <rPh sb="27" eb="29">
      <t>ワリアイ</t>
    </rPh>
    <phoneticPr fontId="4"/>
  </si>
  <si>
    <t>建設キャリアアップカードの保有者数
（CCUS登録済の技能者数）</t>
    <rPh sb="0" eb="2">
      <t>ケンセツ</t>
    </rPh>
    <rPh sb="13" eb="16">
      <t>ホユウシャ</t>
    </rPh>
    <rPh sb="16" eb="17">
      <t>スウ</t>
    </rPh>
    <rPh sb="23" eb="25">
      <t>トウロク</t>
    </rPh>
    <rPh sb="25" eb="26">
      <t>スミ</t>
    </rPh>
    <rPh sb="27" eb="30">
      <t>ギノウシャ</t>
    </rPh>
    <rPh sb="30" eb="31">
      <t>スウ</t>
    </rPh>
    <phoneticPr fontId="4"/>
  </si>
  <si>
    <t>CCUS確認</t>
    <rPh sb="4" eb="6">
      <t>カクニン</t>
    </rPh>
    <phoneticPr fontId="4"/>
  </si>
  <si>
    <t>申請内容</t>
    <rPh sb="0" eb="2">
      <t>シンセイ</t>
    </rPh>
    <rPh sb="2" eb="4">
      <t>ナイヨウ</t>
    </rPh>
    <phoneticPr fontId="4"/>
  </si>
  <si>
    <t>申請日:</t>
    <rPh sb="0" eb="3">
      <t>シンセイビ</t>
    </rPh>
    <phoneticPr fontId="4"/>
  </si>
  <si>
    <t>氏　名</t>
    <rPh sb="0" eb="1">
      <t>シ</t>
    </rPh>
    <phoneticPr fontId="4"/>
  </si>
  <si>
    <t>「申請者の要件」の確認</t>
    <rPh sb="1" eb="4">
      <t>シンセイシャ</t>
    </rPh>
    <rPh sb="5" eb="7">
      <t>ヨウケン</t>
    </rPh>
    <rPh sb="9" eb="11">
      <t>カクニン</t>
    </rPh>
    <phoneticPr fontId="4"/>
  </si>
  <si>
    <t>評価実施規程（下段）の
要件の確認</t>
    <rPh sb="0" eb="2">
      <t>ヒョウカ</t>
    </rPh>
    <rPh sb="2" eb="4">
      <t>ジッシ</t>
    </rPh>
    <rPh sb="4" eb="6">
      <t>キテイ</t>
    </rPh>
    <rPh sb="7" eb="9">
      <t>カダン</t>
    </rPh>
    <rPh sb="12" eb="14">
      <t>ヨウケン</t>
    </rPh>
    <rPh sb="15" eb="17">
      <t>カクニン</t>
    </rPh>
    <phoneticPr fontId="4"/>
  </si>
  <si>
    <t>満たしている</t>
    <rPh sb="0" eb="1">
      <t>ミ</t>
    </rPh>
    <phoneticPr fontId="4"/>
  </si>
  <si>
    <t>満たしていない</t>
    <rPh sb="0" eb="1">
      <t>ミ</t>
    </rPh>
    <phoneticPr fontId="4"/>
  </si>
  <si>
    <t>申請者要件</t>
    <rPh sb="0" eb="3">
      <t>シンセイシャ</t>
    </rPh>
    <rPh sb="3" eb="5">
      <t>ヨウケン</t>
    </rPh>
    <phoneticPr fontId="4"/>
  </si>
  <si>
    <t>「申請者の要件」を</t>
    <rPh sb="1" eb="4">
      <t>シンセイシャ</t>
    </rPh>
    <rPh sb="5" eb="7">
      <t>ヨウケン</t>
    </rPh>
    <phoneticPr fontId="4"/>
  </si>
  <si>
    <t>（申請者の要件）</t>
  </si>
  <si>
    <t>.</t>
    <phoneticPr fontId="4"/>
  </si>
  <si>
    <t>　第６条　評価の申請は、建設キャリアアップシステムの事業者登録を行ったとび・土工専門工事</t>
    <phoneticPr fontId="4"/>
  </si>
  <si>
    <t>　　　企業でなければ、これを行うことはできない。</t>
    <phoneticPr fontId="4"/>
  </si>
  <si>
    <t>　　　所属せず、自らが直接、建設工事の施工を行わない元請企業及び下請企業については、</t>
    <phoneticPr fontId="4"/>
  </si>
  <si>
    <t>　　　原則、見える化評価制度の対象としないものとする。</t>
    <phoneticPr fontId="4"/>
  </si>
  <si>
    <t>専門工事企業の施工能力等の見える化評価実施規程</t>
  </si>
  <si>
    <t>3</t>
    <phoneticPr fontId="4"/>
  </si>
  <si>
    <t>4</t>
    <phoneticPr fontId="4"/>
  </si>
  <si>
    <t>4-2</t>
    <phoneticPr fontId="4"/>
  </si>
  <si>
    <t>5</t>
    <phoneticPr fontId="4"/>
  </si>
  <si>
    <t>6</t>
    <phoneticPr fontId="4"/>
  </si>
  <si>
    <t>7</t>
    <phoneticPr fontId="4"/>
  </si>
  <si>
    <t>7-2</t>
    <phoneticPr fontId="4"/>
  </si>
  <si>
    <t>7-3</t>
    <phoneticPr fontId="4"/>
  </si>
  <si>
    <t>8</t>
    <phoneticPr fontId="4"/>
  </si>
  <si>
    <t>9</t>
    <phoneticPr fontId="4"/>
  </si>
  <si>
    <t>9-2</t>
    <phoneticPr fontId="4"/>
  </si>
  <si>
    <t>9-3</t>
    <phoneticPr fontId="4"/>
  </si>
  <si>
    <t>15-2</t>
    <phoneticPr fontId="4"/>
  </si>
  <si>
    <t>18-3</t>
    <phoneticPr fontId="4"/>
  </si>
  <si>
    <t>19-2</t>
    <phoneticPr fontId="4"/>
  </si>
  <si>
    <t>1-2</t>
    <phoneticPr fontId="4"/>
  </si>
  <si>
    <t>25-4</t>
    <phoneticPr fontId="4"/>
  </si>
  <si>
    <t>28-2</t>
    <phoneticPr fontId="4"/>
  </si>
  <si>
    <t>28-3</t>
  </si>
  <si>
    <t>28-4</t>
  </si>
  <si>
    <t>【2】決算書写し</t>
    <rPh sb="3" eb="6">
      <t>ケッサンショ</t>
    </rPh>
    <rPh sb="6" eb="7">
      <t>ウツ</t>
    </rPh>
    <phoneticPr fontId="4"/>
  </si>
  <si>
    <t>【1】別途資料</t>
    <rPh sb="3" eb="5">
      <t>ベット</t>
    </rPh>
    <rPh sb="5" eb="7">
      <t>シリョウ</t>
    </rPh>
    <phoneticPr fontId="4"/>
  </si>
  <si>
    <t>【5】別途資料</t>
    <rPh sb="3" eb="5">
      <t>ベット</t>
    </rPh>
    <rPh sb="5" eb="7">
      <t>シリョウ</t>
    </rPh>
    <phoneticPr fontId="4"/>
  </si>
  <si>
    <t>申請者</t>
    <rPh sb="0" eb="2">
      <t>シンセイ</t>
    </rPh>
    <phoneticPr fontId="4"/>
  </si>
  <si>
    <t>役  職</t>
    <rPh sb="0" eb="1">
      <t>ヤク</t>
    </rPh>
    <rPh sb="3" eb="4">
      <t>ショク</t>
    </rPh>
    <phoneticPr fontId="4"/>
  </si>
  <si>
    <t>代表者</t>
    <rPh sb="0" eb="3">
      <t>ダイヒョウシャ</t>
    </rPh>
    <phoneticPr fontId="4"/>
  </si>
  <si>
    <t>ありの場合、許可番号・区分（代表ひとつ）</t>
    <rPh sb="3" eb="5">
      <t>バアイ</t>
    </rPh>
    <rPh sb="6" eb="8">
      <t>キョカ</t>
    </rPh>
    <rPh sb="8" eb="10">
      <t>バンゴウ</t>
    </rPh>
    <rPh sb="11" eb="13">
      <t>クブン</t>
    </rPh>
    <rPh sb="14" eb="16">
      <t>ダイヒョウ</t>
    </rPh>
    <phoneticPr fontId="4"/>
  </si>
  <si>
    <t>確認メッセージ</t>
  </si>
  <si>
    <t>確認メッセージ</t>
    <rPh sb="0" eb="2">
      <t>カクニン</t>
    </rPh>
    <phoneticPr fontId="4"/>
  </si>
  <si>
    <t>このシートへの入力により「評価申請書」（提出用）が作成されるとともに、入力情報を評価実務に使用させていただきます。</t>
    <rPh sb="7" eb="9">
      <t>ニュウリョク</t>
    </rPh>
    <rPh sb="13" eb="15">
      <t>ヒョウカ</t>
    </rPh>
    <rPh sb="15" eb="18">
      <t>シンセイショ</t>
    </rPh>
    <rPh sb="20" eb="23">
      <t>テイシュツヨウ</t>
    </rPh>
    <rPh sb="25" eb="27">
      <t>サクセイ</t>
    </rPh>
    <rPh sb="35" eb="37">
      <t>ニュウリョク</t>
    </rPh>
    <rPh sb="37" eb="39">
      <t>ジョウホウ</t>
    </rPh>
    <rPh sb="40" eb="42">
      <t>ヒョウカ</t>
    </rPh>
    <rPh sb="42" eb="44">
      <t>ジツム</t>
    </rPh>
    <rPh sb="45" eb="47">
      <t>シヨウ</t>
    </rPh>
    <phoneticPr fontId="4"/>
  </si>
  <si>
    <t>カブシキカイシャ　トウキョウケンセツ</t>
    <phoneticPr fontId="4"/>
  </si>
  <si>
    <t>施工能力等の見える化評価_本申請用入力シート</t>
    <rPh sb="0" eb="2">
      <t>セコウ</t>
    </rPh>
    <rPh sb="2" eb="4">
      <t>ノウリョク</t>
    </rPh>
    <rPh sb="4" eb="5">
      <t>トウ</t>
    </rPh>
    <rPh sb="6" eb="7">
      <t>ミ</t>
    </rPh>
    <rPh sb="9" eb="10">
      <t>バ</t>
    </rPh>
    <rPh sb="10" eb="12">
      <t>ヒョウカ</t>
    </rPh>
    <rPh sb="13" eb="14">
      <t>ホン</t>
    </rPh>
    <rPh sb="14" eb="16">
      <t>シンセイ</t>
    </rPh>
    <rPh sb="16" eb="17">
      <t>ヨウ</t>
    </rPh>
    <rPh sb="17" eb="19">
      <t>ニュウリョク</t>
    </rPh>
    <phoneticPr fontId="4"/>
  </si>
  <si>
    <t>会社名</t>
    <rPh sb="0" eb="2">
      <t>カイシャ</t>
    </rPh>
    <rPh sb="2" eb="3">
      <t>メイ</t>
    </rPh>
    <phoneticPr fontId="4"/>
  </si>
  <si>
    <t>日本軀体会員有無</t>
    <rPh sb="0" eb="2">
      <t>ニホン</t>
    </rPh>
    <rPh sb="2" eb="4">
      <t>クタイ</t>
    </rPh>
    <rPh sb="4" eb="6">
      <t>カイイン</t>
    </rPh>
    <rPh sb="6" eb="8">
      <t>ウム</t>
    </rPh>
    <phoneticPr fontId="4"/>
  </si>
  <si>
    <t>担当者氏名</t>
    <rPh sb="0" eb="3">
      <t>タントウシャ</t>
    </rPh>
    <rPh sb="3" eb="5">
      <t>シメイ</t>
    </rPh>
    <phoneticPr fontId="4"/>
  </si>
  <si>
    <t>連絡先
TEL</t>
    <rPh sb="0" eb="2">
      <t>レンラク</t>
    </rPh>
    <rPh sb="2" eb="3">
      <t>サキ</t>
    </rPh>
    <phoneticPr fontId="4"/>
  </si>
  <si>
    <t>建設業許可有無</t>
    <rPh sb="0" eb="2">
      <t>ケンセツ</t>
    </rPh>
    <rPh sb="2" eb="3">
      <t>ギョウ</t>
    </rPh>
    <rPh sb="3" eb="5">
      <t>キョカ</t>
    </rPh>
    <rPh sb="5" eb="7">
      <t>ウム</t>
    </rPh>
    <phoneticPr fontId="2"/>
  </si>
  <si>
    <t>所属技能者数</t>
    <rPh sb="5" eb="6">
      <t>スウ</t>
    </rPh>
    <phoneticPr fontId="4"/>
  </si>
  <si>
    <t>能力評価レベル3以上者数</t>
    <rPh sb="10" eb="11">
      <t>シャ</t>
    </rPh>
    <rPh sb="11" eb="12">
      <t>スウ</t>
    </rPh>
    <phoneticPr fontId="4"/>
  </si>
  <si>
    <t>29歳以下者数</t>
    <rPh sb="2" eb="3">
      <t>サイ</t>
    </rPh>
    <rPh sb="3" eb="5">
      <t>イカ</t>
    </rPh>
    <rPh sb="6" eb="7">
      <t>スウ</t>
    </rPh>
    <phoneticPr fontId="4"/>
  </si>
  <si>
    <t>処分歴</t>
    <rPh sb="0" eb="2">
      <t>ショブン</t>
    </rPh>
    <rPh sb="2" eb="3">
      <t>レキ</t>
    </rPh>
    <phoneticPr fontId="2"/>
  </si>
  <si>
    <t>安全関係法人団体加入の有無</t>
    <rPh sb="0" eb="2">
      <t>アンゼン</t>
    </rPh>
    <rPh sb="2" eb="4">
      <t>カンケイ</t>
    </rPh>
    <rPh sb="4" eb="6">
      <t>ホウジン</t>
    </rPh>
    <rPh sb="6" eb="8">
      <t>ダンタイ</t>
    </rPh>
    <rPh sb="8" eb="10">
      <t>カニュウ</t>
    </rPh>
    <rPh sb="11" eb="13">
      <t>ウム</t>
    </rPh>
    <phoneticPr fontId="2"/>
  </si>
  <si>
    <t>加入団体名</t>
    <rPh sb="0" eb="2">
      <t>カニュウ</t>
    </rPh>
    <rPh sb="2" eb="4">
      <t>ダンタイ</t>
    </rPh>
    <rPh sb="4" eb="5">
      <t>メイ</t>
    </rPh>
    <phoneticPr fontId="4"/>
  </si>
  <si>
    <t>「その他」の加入団体名</t>
    <rPh sb="3" eb="4">
      <t>タ</t>
    </rPh>
    <rPh sb="6" eb="8">
      <t>カニュウ</t>
    </rPh>
    <rPh sb="8" eb="11">
      <t>ダンタイメイ</t>
    </rPh>
    <phoneticPr fontId="4"/>
  </si>
  <si>
    <t>CCUSに登録済の技能者数</t>
    <rPh sb="5" eb="7">
      <t>トウロク</t>
    </rPh>
    <rPh sb="7" eb="8">
      <t>スミ</t>
    </rPh>
    <rPh sb="9" eb="12">
      <t>ギノウシャ</t>
    </rPh>
    <rPh sb="12" eb="13">
      <t>スウ</t>
    </rPh>
    <phoneticPr fontId="4"/>
  </si>
  <si>
    <t>うち能力評価レベル「1」の人数</t>
    <rPh sb="2" eb="4">
      <t>ノウリョク</t>
    </rPh>
    <rPh sb="4" eb="6">
      <t>ヒョウカ</t>
    </rPh>
    <rPh sb="13" eb="15">
      <t>ニンズウ</t>
    </rPh>
    <phoneticPr fontId="2"/>
  </si>
  <si>
    <t>うち能力評価レベル「2」の人数</t>
    <rPh sb="2" eb="4">
      <t>ノウリョク</t>
    </rPh>
    <rPh sb="4" eb="6">
      <t>ヒョウカ</t>
    </rPh>
    <rPh sb="13" eb="15">
      <t>ニンズウ</t>
    </rPh>
    <phoneticPr fontId="2"/>
  </si>
  <si>
    <t>うち能力評価レベル「3」の人数</t>
    <rPh sb="2" eb="4">
      <t>ノウリョク</t>
    </rPh>
    <rPh sb="4" eb="6">
      <t>ヒョウカ</t>
    </rPh>
    <rPh sb="13" eb="15">
      <t>ニンズウ</t>
    </rPh>
    <phoneticPr fontId="2"/>
  </si>
  <si>
    <t>うち能力評価レベル「4」の人数</t>
    <rPh sb="2" eb="4">
      <t>ノウリョク</t>
    </rPh>
    <rPh sb="4" eb="6">
      <t>ヒョウカ</t>
    </rPh>
    <rPh sb="13" eb="15">
      <t>ニンズウ</t>
    </rPh>
    <phoneticPr fontId="2"/>
  </si>
  <si>
    <t>レベル3以上人数計</t>
    <rPh sb="4" eb="6">
      <t>イジョウ</t>
    </rPh>
    <rPh sb="6" eb="8">
      <t>ニンズウ</t>
    </rPh>
    <rPh sb="8" eb="9">
      <t>ケイ</t>
    </rPh>
    <phoneticPr fontId="4"/>
  </si>
  <si>
    <t>点検</t>
    <rPh sb="0" eb="2">
      <t>テンケン</t>
    </rPh>
    <phoneticPr fontId="4"/>
  </si>
  <si>
    <t>証跡
照合</t>
    <rPh sb="0" eb="2">
      <t>ショウセキ</t>
    </rPh>
    <rPh sb="3" eb="5">
      <t>ショウゴウ</t>
    </rPh>
    <phoneticPr fontId="4"/>
  </si>
  <si>
    <t>株式会社 東京建設</t>
    <rPh sb="0" eb="2">
      <t>カブシキ</t>
    </rPh>
    <rPh sb="2" eb="4">
      <t>カイシャ</t>
    </rPh>
    <rPh sb="5" eb="7">
      <t>トウキョウ</t>
    </rPh>
    <rPh sb="7" eb="9">
      <t>ケンセツ</t>
    </rPh>
    <phoneticPr fontId="4"/>
  </si>
  <si>
    <t>建設業許可有無を選択・入力してください
（「あり」の場合は許可番号等も入力）</t>
    <rPh sb="0" eb="3">
      <t>ケンセツギョウ</t>
    </rPh>
    <rPh sb="3" eb="5">
      <t>キョカ</t>
    </rPh>
    <rPh sb="5" eb="7">
      <t>ウム</t>
    </rPh>
    <rPh sb="8" eb="10">
      <t>センタク</t>
    </rPh>
    <rPh sb="11" eb="13">
      <t>ニュウリョク</t>
    </rPh>
    <rPh sb="35" eb="37">
      <t>ニュウリョク</t>
    </rPh>
    <phoneticPr fontId="4"/>
  </si>
  <si>
    <r>
      <rPr>
        <b/>
        <sz val="9"/>
        <color theme="1"/>
        <rFont val="ＭＳ Ｐゴシック"/>
        <family val="3"/>
        <charset val="128"/>
      </rPr>
      <t>建設キャリアアップカードの</t>
    </r>
    <r>
      <rPr>
        <b/>
        <sz val="12"/>
        <color theme="1"/>
        <rFont val="ＭＳ Ｐゴシック"/>
        <family val="3"/>
        <charset val="128"/>
      </rPr>
      <t xml:space="preserve">
保有者数</t>
    </r>
    <phoneticPr fontId="4"/>
  </si>
  <si>
    <t>-</t>
  </si>
  <si>
    <t>「申請者の要件」を</t>
  </si>
  <si>
    <t>所属団体</t>
  </si>
  <si>
    <t>役職</t>
  </si>
  <si>
    <t>氏名</t>
  </si>
  <si>
    <t>@</t>
  </si>
  <si>
    <t>←翌月1日</t>
    <rPh sb="1" eb="3">
      <t>ヨクゲツ</t>
    </rPh>
    <rPh sb="4" eb="5">
      <t>ニチ</t>
    </rPh>
    <phoneticPr fontId="4"/>
  </si>
  <si>
    <t>「申請者の要件」（欄外左下）を満たしていない場合は、原則、評価の対象外となります。申請される場合は、事前に、日本軀体に照会してください</t>
  </si>
  <si>
    <t>「申請者の要件」（欄外左下）を満たしていない場合は、原則、評価の対象外となります。申請される場合は、事前に、日本軀体に照会してください</t>
    <rPh sb="1" eb="4">
      <t>シンセイシャ</t>
    </rPh>
    <rPh sb="5" eb="7">
      <t>ヨウケン</t>
    </rPh>
    <rPh sb="9" eb="11">
      <t>ランガイ</t>
    </rPh>
    <rPh sb="11" eb="12">
      <t>ヒダリ</t>
    </rPh>
    <rPh sb="12" eb="13">
      <t>シタ</t>
    </rPh>
    <rPh sb="15" eb="16">
      <t>ミ</t>
    </rPh>
    <rPh sb="22" eb="24">
      <t>バアイ</t>
    </rPh>
    <rPh sb="26" eb="28">
      <t>ゲンソク</t>
    </rPh>
    <rPh sb="29" eb="31">
      <t>ヒョウカ</t>
    </rPh>
    <rPh sb="32" eb="35">
      <t>タイショウガイ</t>
    </rPh>
    <rPh sb="41" eb="43">
      <t>シンセイ</t>
    </rPh>
    <rPh sb="46" eb="48">
      <t>バアイ</t>
    </rPh>
    <rPh sb="50" eb="52">
      <t>ジゼン</t>
    </rPh>
    <rPh sb="54" eb="56">
      <t>ニホン</t>
    </rPh>
    <rPh sb="56" eb="58">
      <t>クタイ</t>
    </rPh>
    <rPh sb="59" eb="61">
      <t>ショウカイ</t>
    </rPh>
    <phoneticPr fontId="4"/>
  </si>
  <si>
    <t>フリガナを入力してください</t>
    <rPh sb="5" eb="7">
      <t>ニュウリョク</t>
    </rPh>
    <phoneticPr fontId="4"/>
  </si>
  <si>
    <r>
      <t>（注）</t>
    </r>
    <r>
      <rPr>
        <b/>
        <sz val="12"/>
        <color theme="1"/>
        <rFont val="ＭＳ Ｐゴシック"/>
        <family val="3"/>
        <charset val="128"/>
      </rPr>
      <t>No.4の「会員」とは</t>
    </r>
    <rPh sb="1" eb="2">
      <t>チュウ</t>
    </rPh>
    <rPh sb="9" eb="11">
      <t>カイイン</t>
    </rPh>
    <phoneticPr fontId="4"/>
  </si>
  <si>
    <t>初回</t>
  </si>
  <si>
    <t>従業員数</t>
    <rPh sb="0" eb="4">
      <t>ジュウギョウインスウ</t>
    </rPh>
    <phoneticPr fontId="4"/>
  </si>
  <si>
    <t>うち　とびの人数</t>
    <rPh sb="6" eb="8">
      <t>ニンズウ</t>
    </rPh>
    <phoneticPr fontId="2"/>
  </si>
  <si>
    <t>うち　土工の人数</t>
    <rPh sb="3" eb="5">
      <t>ドコウ</t>
    </rPh>
    <rPh sb="6" eb="8">
      <t>ニンズウ</t>
    </rPh>
    <phoneticPr fontId="2"/>
  </si>
  <si>
    <t>その他(とび・土工以外)</t>
    <rPh sb="2" eb="3">
      <t>タ</t>
    </rPh>
    <rPh sb="7" eb="9">
      <t>ド</t>
    </rPh>
    <rPh sb="9" eb="11">
      <t>イガイ</t>
    </rPh>
    <phoneticPr fontId="2"/>
  </si>
  <si>
    <t>全従業員数</t>
    <rPh sb="0" eb="1">
      <t>ゼン</t>
    </rPh>
    <rPh sb="1" eb="4">
      <t>ジュウギョウイン</t>
    </rPh>
    <rPh sb="4" eb="5">
      <t>スウ</t>
    </rPh>
    <phoneticPr fontId="4"/>
  </si>
  <si>
    <t>協力会社(下請)
への依存度</t>
    <rPh sb="0" eb="2">
      <t>キョウリョク</t>
    </rPh>
    <rPh sb="2" eb="4">
      <t>カイシャ</t>
    </rPh>
    <rPh sb="5" eb="7">
      <t>シタウケ</t>
    </rPh>
    <rPh sb="11" eb="14">
      <t>イゾンド</t>
    </rPh>
    <phoneticPr fontId="2"/>
  </si>
  <si>
    <t>協力会社(下請)への依存有無</t>
    <rPh sb="0" eb="14">
      <t>シタウイゾンウム</t>
    </rPh>
    <phoneticPr fontId="4"/>
  </si>
  <si>
    <t>全従業員数を入力してください</t>
    <rPh sb="0" eb="1">
      <t>ゼン</t>
    </rPh>
    <rPh sb="1" eb="5">
      <t>ジュウギョウインスウ</t>
    </rPh>
    <rPh sb="6" eb="8">
      <t>ニュウリョク</t>
    </rPh>
    <phoneticPr fontId="4"/>
  </si>
  <si>
    <t>No.24以降は、アンケート項目となります。ご協力のほどお願いいたします。</t>
    <rPh sb="5" eb="7">
      <t>イコウ</t>
    </rPh>
    <rPh sb="14" eb="16">
      <t>コウモク</t>
    </rPh>
    <rPh sb="23" eb="25">
      <t>キョウリョク</t>
    </rPh>
    <rPh sb="29" eb="30">
      <t>ネガ</t>
    </rPh>
    <phoneticPr fontId="4"/>
  </si>
  <si>
    <t>うち「とび」の人数を入力してください</t>
    <rPh sb="7" eb="9">
      <t>ニンズウ</t>
    </rPh>
    <rPh sb="10" eb="12">
      <t>ニュウリョク</t>
    </rPh>
    <phoneticPr fontId="4"/>
  </si>
  <si>
    <t>うち「土工」の人数を入力してください</t>
    <rPh sb="3" eb="5">
      <t>ドコウ</t>
    </rPh>
    <rPh sb="7" eb="9">
      <t>ニンズウ</t>
    </rPh>
    <rPh sb="10" eb="12">
      <t>ニュウリョク</t>
    </rPh>
    <phoneticPr fontId="4"/>
  </si>
  <si>
    <t>CCUSに登録済の技能者数
(No.17に同じ)</t>
    <rPh sb="5" eb="7">
      <t>トウロク</t>
    </rPh>
    <rPh sb="7" eb="8">
      <t>スミ</t>
    </rPh>
    <rPh sb="9" eb="12">
      <t>ギノウシャ</t>
    </rPh>
    <rPh sb="12" eb="13">
      <t>スウ</t>
    </rPh>
    <rPh sb="21" eb="22">
      <t>オナ</t>
    </rPh>
    <phoneticPr fontId="4"/>
  </si>
  <si>
    <t>本項目はNo.4と同一です</t>
    <rPh sb="0" eb="1">
      <t>ホン</t>
    </rPh>
    <rPh sb="1" eb="3">
      <t>コウモク</t>
    </rPh>
    <rPh sb="9" eb="11">
      <t>ドウイツ</t>
    </rPh>
    <phoneticPr fontId="4"/>
  </si>
  <si>
    <t>本項目はNo.17と同一です</t>
    <rPh sb="0" eb="1">
      <t>ホン</t>
    </rPh>
    <rPh sb="1" eb="3">
      <t>コウモク</t>
    </rPh>
    <rPh sb="10" eb="12">
      <t>ドウイツ</t>
    </rPh>
    <phoneticPr fontId="4"/>
  </si>
  <si>
    <t>人」 となっているか、ご確認ください</t>
    <rPh sb="0" eb="1">
      <t>ニン</t>
    </rPh>
    <rPh sb="12" eb="14">
      <t>カクニン</t>
    </rPh>
    <phoneticPr fontId="4"/>
  </si>
  <si>
    <t>能力評価レベル「3」以上の合計人数が、No.18と同じ、 「</t>
    <rPh sb="10" eb="12">
      <t>イジョウ</t>
    </rPh>
    <rPh sb="13" eb="15">
      <t>ゴウケイ</t>
    </rPh>
    <rPh sb="25" eb="26">
      <t>オナ</t>
    </rPh>
    <phoneticPr fontId="4"/>
  </si>
  <si>
    <t>能力評価レベル「1」～「4」の合計人数が、No.17 と同じ、「</t>
    <rPh sb="15" eb="17">
      <t>ゴウケイ</t>
    </rPh>
    <rPh sb="28" eb="29">
      <t>オナ</t>
    </rPh>
    <phoneticPr fontId="4"/>
  </si>
  <si>
    <t>主要取引先（4企業まで）を入力してください</t>
    <rPh sb="0" eb="2">
      <t>シュヨウ</t>
    </rPh>
    <rPh sb="2" eb="4">
      <t>トリヒキ</t>
    </rPh>
    <rPh sb="4" eb="5">
      <t>サキ</t>
    </rPh>
    <rPh sb="7" eb="9">
      <t>キギョウ</t>
    </rPh>
    <rPh sb="13" eb="15">
      <t>ニュウリョク</t>
    </rPh>
    <phoneticPr fontId="4"/>
  </si>
  <si>
    <t>下請けへの依存の有無を選択してください
（「あり」の場合は、その依存度も入力してください）</t>
    <rPh sb="0" eb="2">
      <t>シタウ</t>
    </rPh>
    <rPh sb="5" eb="7">
      <t>イゾン</t>
    </rPh>
    <rPh sb="8" eb="10">
      <t>ウム</t>
    </rPh>
    <rPh sb="11" eb="13">
      <t>センタク</t>
    </rPh>
    <rPh sb="26" eb="28">
      <t>バアイ</t>
    </rPh>
    <rPh sb="32" eb="35">
      <t>イゾンド</t>
    </rPh>
    <rPh sb="36" eb="38">
      <t>ニュウリョク</t>
    </rPh>
    <phoneticPr fontId="4"/>
  </si>
  <si>
    <t>専属下請けの会社数を入力してください</t>
    <rPh sb="0" eb="2">
      <t>センゾク</t>
    </rPh>
    <rPh sb="2" eb="4">
      <t>シタウ</t>
    </rPh>
    <rPh sb="6" eb="8">
      <t>カイシャ</t>
    </rPh>
    <rPh sb="8" eb="9">
      <t>スウ</t>
    </rPh>
    <rPh sb="10" eb="12">
      <t>ニュウリョク</t>
    </rPh>
    <phoneticPr fontId="4"/>
  </si>
  <si>
    <t>専属下請け労働者数を入力してください</t>
    <rPh sb="0" eb="2">
      <t>センゾク</t>
    </rPh>
    <rPh sb="2" eb="4">
      <t>シタウ</t>
    </rPh>
    <rPh sb="5" eb="8">
      <t>ロウドウシャ</t>
    </rPh>
    <rPh sb="8" eb="9">
      <t>スウ</t>
    </rPh>
    <rPh sb="10" eb="12">
      <t>ニュウリョク</t>
    </rPh>
    <phoneticPr fontId="4"/>
  </si>
  <si>
    <t>24-2</t>
  </si>
  <si>
    <t>24-3</t>
  </si>
  <si>
    <t>24-4</t>
  </si>
  <si>
    <t>25</t>
    <phoneticPr fontId="4"/>
  </si>
  <si>
    <t>25-5</t>
    <phoneticPr fontId="4"/>
  </si>
  <si>
    <t>25-6</t>
    <phoneticPr fontId="4"/>
  </si>
  <si>
    <t>25-7</t>
    <phoneticPr fontId="4"/>
  </si>
  <si>
    <t>計算基準日</t>
    <rPh sb="0" eb="2">
      <t>ケイサン</t>
    </rPh>
    <rPh sb="2" eb="5">
      <t>キジュンビ</t>
    </rPh>
    <phoneticPr fontId="4"/>
  </si>
  <si>
    <t>専属協力会社(下請)労働者</t>
    <rPh sb="0" eb="2">
      <t>センゾク</t>
    </rPh>
    <rPh sb="2" eb="4">
      <t>キョウリョク</t>
    </rPh>
    <rPh sb="4" eb="6">
      <t>カイシャ</t>
    </rPh>
    <rPh sb="7" eb="9">
      <t>シタウケ</t>
    </rPh>
    <rPh sb="10" eb="13">
      <t>ロウドウシャ</t>
    </rPh>
    <phoneticPr fontId="2"/>
  </si>
  <si>
    <t>専属協力会社(下請)</t>
    <rPh sb="0" eb="2">
      <t>センゾク</t>
    </rPh>
    <rPh sb="2" eb="4">
      <t>キョウリョク</t>
    </rPh>
    <rPh sb="4" eb="6">
      <t>カイシャ</t>
    </rPh>
    <phoneticPr fontId="2"/>
  </si>
  <si>
    <t>4週8休所の実施状況</t>
    <rPh sb="1" eb="2">
      <t>シュウ</t>
    </rPh>
    <rPh sb="3" eb="5">
      <t>キュウショ</t>
    </rPh>
    <rPh sb="6" eb="8">
      <t>ジッシ</t>
    </rPh>
    <rPh sb="8" eb="10">
      <t>ジョウキョウ</t>
    </rPh>
    <phoneticPr fontId="4"/>
  </si>
  <si>
    <t>プルダウンの中から選択</t>
    <rPh sb="6" eb="7">
      <t>ナカ</t>
    </rPh>
    <rPh sb="9" eb="11">
      <t>センタク</t>
    </rPh>
    <phoneticPr fontId="2"/>
  </si>
  <si>
    <t>4週8休所</t>
    <rPh sb="1" eb="2">
      <t>シュウ</t>
    </rPh>
    <rPh sb="3" eb="5">
      <t>キュウショ</t>
    </rPh>
    <phoneticPr fontId="4"/>
  </si>
  <si>
    <t>実施している</t>
    <rPh sb="0" eb="2">
      <t>ジッシ</t>
    </rPh>
    <phoneticPr fontId="4"/>
  </si>
  <si>
    <t>一部実施している</t>
    <rPh sb="0" eb="2">
      <t>イチブ</t>
    </rPh>
    <rPh sb="2" eb="4">
      <t>ジッシ</t>
    </rPh>
    <phoneticPr fontId="4"/>
  </si>
  <si>
    <t>実施していないが、検討中</t>
    <rPh sb="0" eb="2">
      <t>ジッシ</t>
    </rPh>
    <rPh sb="9" eb="12">
      <t>ケントウチュウ</t>
    </rPh>
    <phoneticPr fontId="4"/>
  </si>
  <si>
    <t>実施していない</t>
    <rPh sb="0" eb="2">
      <t>ジッシ</t>
    </rPh>
    <phoneticPr fontId="4"/>
  </si>
  <si>
    <t>「4週8休所」の実施状況をプルダウンの中から選択してください</t>
    <rPh sb="2" eb="3">
      <t>シュウ</t>
    </rPh>
    <rPh sb="4" eb="6">
      <t>キュウショ</t>
    </rPh>
    <rPh sb="8" eb="10">
      <t>ジッシ</t>
    </rPh>
    <rPh sb="10" eb="12">
      <t>ジョウキョウ</t>
    </rPh>
    <rPh sb="19" eb="20">
      <t>ナカ</t>
    </rPh>
    <rPh sb="22" eb="24">
      <t>センタク</t>
    </rPh>
    <phoneticPr fontId="4"/>
  </si>
  <si>
    <t>26-2</t>
    <phoneticPr fontId="4"/>
  </si>
  <si>
    <t>26-3</t>
    <phoneticPr fontId="4"/>
  </si>
  <si>
    <t>26-4</t>
    <phoneticPr fontId="4"/>
  </si>
  <si>
    <t>27</t>
    <phoneticPr fontId="4"/>
  </si>
  <si>
    <t>29</t>
    <phoneticPr fontId="4"/>
  </si>
  <si>
    <t>　２　前項の規定にかかわらず、建設キャリアアップシステムの技能者登録を行った建設技能者が</t>
    <phoneticPr fontId="4"/>
  </si>
  <si>
    <t>団体名簿確認</t>
    <rPh sb="0" eb="2">
      <t>ダンタイ</t>
    </rPh>
    <rPh sb="2" eb="4">
      <t>メイボ</t>
    </rPh>
    <rPh sb="4" eb="6">
      <t>カクニン</t>
    </rPh>
    <phoneticPr fontId="4"/>
  </si>
  <si>
    <t>【3】実施記録写し</t>
    <rPh sb="3" eb="5">
      <t>ジッシ</t>
    </rPh>
    <rPh sb="5" eb="7">
      <t>キロク</t>
    </rPh>
    <rPh sb="7" eb="8">
      <t>ウツ</t>
    </rPh>
    <phoneticPr fontId="4"/>
  </si>
  <si>
    <t>【4】別途資料</t>
    <rPh sb="3" eb="5">
      <t>ベット</t>
    </rPh>
    <rPh sb="5" eb="7">
      <t>シリョウ</t>
    </rPh>
    <phoneticPr fontId="4"/>
  </si>
  <si>
    <t>【6】加入証写し</t>
    <rPh sb="3" eb="5">
      <t>カニュウ</t>
    </rPh>
    <rPh sb="5" eb="6">
      <t>ショウ</t>
    </rPh>
    <rPh sb="6" eb="7">
      <t>ウツ</t>
    </rPh>
    <phoneticPr fontId="4"/>
  </si>
  <si>
    <t>（注1）「摘要欄」の【1】～【6】の項目については、所定の確認資料の提出が必要です。</t>
    <rPh sb="1" eb="2">
      <t>チュウ</t>
    </rPh>
    <rPh sb="5" eb="7">
      <t>テキヨウ</t>
    </rPh>
    <rPh sb="7" eb="8">
      <t>ラン</t>
    </rPh>
    <rPh sb="18" eb="20">
      <t>コウモク</t>
    </rPh>
    <rPh sb="26" eb="28">
      <t>ショテイ</t>
    </rPh>
    <rPh sb="29" eb="31">
      <t>カクニン</t>
    </rPh>
    <rPh sb="31" eb="33">
      <t>シリョウ</t>
    </rPh>
    <rPh sb="34" eb="36">
      <t>テイシュツ</t>
    </rPh>
    <rPh sb="37" eb="39">
      <t>ヒツヨウ</t>
    </rPh>
    <phoneticPr fontId="4"/>
  </si>
  <si>
    <t>（注2）評価決定後に申請内容に誤りが判明したときは、評価が取消しになる場合があります。</t>
    <rPh sb="1" eb="2">
      <t>チュウ</t>
    </rPh>
    <rPh sb="4" eb="6">
      <t>ヒョウカ</t>
    </rPh>
    <rPh sb="6" eb="9">
      <t>ケッテイゴ</t>
    </rPh>
    <rPh sb="10" eb="12">
      <t>シンセイ</t>
    </rPh>
    <rPh sb="12" eb="14">
      <t>ナイヨウ</t>
    </rPh>
    <rPh sb="15" eb="16">
      <t>アヤマ</t>
    </rPh>
    <rPh sb="18" eb="20">
      <t>ハンメイ</t>
    </rPh>
    <rPh sb="26" eb="28">
      <t>ヒョウカ</t>
    </rPh>
    <rPh sb="29" eb="31">
      <t>トリケシ</t>
    </rPh>
    <rPh sb="35" eb="37">
      <t>バアイ</t>
    </rPh>
    <phoneticPr fontId="4"/>
  </si>
  <si>
    <r>
      <rPr>
        <sz val="10"/>
        <color theme="1"/>
        <rFont val="ＭＳ Ｐゴシック"/>
        <family val="3"/>
        <charset val="128"/>
      </rPr>
      <t xml:space="preserve">うちCCUSの能力評価
</t>
    </r>
    <r>
      <rPr>
        <b/>
        <sz val="10"/>
        <color theme="1"/>
        <rFont val="ＭＳ Ｐゴシック"/>
        <family val="3"/>
        <charset val="128"/>
      </rPr>
      <t>「レベル3以上」</t>
    </r>
    <r>
      <rPr>
        <sz val="10"/>
        <color theme="1"/>
        <rFont val="ＭＳ Ｐゴシック"/>
        <family val="3"/>
        <charset val="128"/>
      </rPr>
      <t>の人数　　</t>
    </r>
    <r>
      <rPr>
        <sz val="12"/>
        <color theme="1"/>
        <rFont val="ＭＳ Ｐゴシック"/>
        <family val="3"/>
        <charset val="128"/>
      </rPr>
      <t>＜b＞</t>
    </r>
    <rPh sb="7" eb="9">
      <t>ノウリョク</t>
    </rPh>
    <rPh sb="9" eb="11">
      <t>ヒョウカ</t>
    </rPh>
    <rPh sb="17" eb="19">
      <t>イジョウ</t>
    </rPh>
    <rPh sb="21" eb="23">
      <t>ニンズウ</t>
    </rPh>
    <phoneticPr fontId="4"/>
  </si>
  <si>
    <r>
      <rPr>
        <sz val="10"/>
        <color theme="1"/>
        <rFont val="ＭＳ Ｐゴシック"/>
        <family val="3"/>
        <charset val="128"/>
      </rPr>
      <t>うち</t>
    </r>
    <r>
      <rPr>
        <b/>
        <sz val="10"/>
        <color theme="1"/>
        <rFont val="ＭＳ Ｐゴシック"/>
        <family val="3"/>
        <charset val="128"/>
      </rPr>
      <t>「29歳以下」</t>
    </r>
    <r>
      <rPr>
        <sz val="10"/>
        <color theme="1"/>
        <rFont val="ＭＳ Ｐゴシック"/>
        <family val="3"/>
        <charset val="128"/>
      </rPr>
      <t>の人数</t>
    </r>
    <r>
      <rPr>
        <sz val="12"/>
        <color theme="1"/>
        <rFont val="ＭＳ Ｐゴシック"/>
        <family val="3"/>
        <charset val="128"/>
      </rPr>
      <t xml:space="preserve">
＜c＞</t>
    </r>
    <rPh sb="5" eb="6">
      <t>サイ</t>
    </rPh>
    <rPh sb="6" eb="8">
      <t>イカ</t>
    </rPh>
    <rPh sb="10" eb="12">
      <t>ニンズウ</t>
    </rPh>
    <phoneticPr fontId="4"/>
  </si>
  <si>
    <r>
      <t xml:space="preserve">ありの場合、その加入団体名
</t>
    </r>
    <r>
      <rPr>
        <sz val="9"/>
        <color theme="1"/>
        <rFont val="ＭＳ Ｐゴシック"/>
        <family val="3"/>
        <charset val="128"/>
      </rPr>
      <t>（いずれかひとつ）</t>
    </r>
    <r>
      <rPr>
        <sz val="10"/>
        <color theme="1"/>
        <rFont val="ＭＳ Ｐゴシック"/>
        <family val="3"/>
        <charset val="128"/>
      </rPr>
      <t>を選択</t>
    </r>
    <rPh sb="8" eb="10">
      <t>カニュウ</t>
    </rPh>
    <rPh sb="24" eb="26">
      <t>センタク</t>
    </rPh>
    <phoneticPr fontId="4"/>
  </si>
  <si>
    <t>過去5年間の処分歴</t>
    <rPh sb="0" eb="2">
      <t>カコ</t>
    </rPh>
    <rPh sb="3" eb="5">
      <t>ネンカン</t>
    </rPh>
    <rPh sb="6" eb="8">
      <t>ショブン</t>
    </rPh>
    <rPh sb="8" eb="9">
      <t>レキ</t>
    </rPh>
    <phoneticPr fontId="2"/>
  </si>
  <si>
    <t>直近年度の職業訓練日数（雇入れ教育・送出し教育・資格取得を除く）を入力してください</t>
    <rPh sb="0" eb="2">
      <t>チョッキン</t>
    </rPh>
    <rPh sb="2" eb="4">
      <t>ネンド</t>
    </rPh>
    <rPh sb="5" eb="7">
      <t>ショクギョウ</t>
    </rPh>
    <rPh sb="7" eb="9">
      <t>クンレン</t>
    </rPh>
    <rPh sb="9" eb="11">
      <t>ニッスウ</t>
    </rPh>
    <rPh sb="12" eb="14">
      <t>ヤトイイ</t>
    </rPh>
    <rPh sb="15" eb="17">
      <t>キョウイク</t>
    </rPh>
    <rPh sb="18" eb="20">
      <t>オクリダ</t>
    </rPh>
    <rPh sb="21" eb="23">
      <t>キョウイク</t>
    </rPh>
    <rPh sb="24" eb="26">
      <t>シカク</t>
    </rPh>
    <rPh sb="26" eb="28">
      <t>シュトク</t>
    </rPh>
    <rPh sb="29" eb="30">
      <t>ノゾ</t>
    </rPh>
    <rPh sb="33" eb="35">
      <t>ニュウリョク</t>
    </rPh>
    <phoneticPr fontId="4"/>
  </si>
  <si>
    <t>過去5年間の処分有無（あり・なし）を選択してください</t>
    <rPh sb="0" eb="2">
      <t>カコ</t>
    </rPh>
    <rPh sb="3" eb="5">
      <t>ネンカン</t>
    </rPh>
    <rPh sb="6" eb="8">
      <t>ショブン</t>
    </rPh>
    <rPh sb="8" eb="10">
      <t>ウム</t>
    </rPh>
    <rPh sb="18" eb="20">
      <t>センタク</t>
    </rPh>
    <phoneticPr fontId="4"/>
  </si>
  <si>
    <t>安全関係法人団体加入の有無を選択してください</t>
    <rPh sb="0" eb="2">
      <t>アンゼン</t>
    </rPh>
    <rPh sb="2" eb="4">
      <t>カンケイ</t>
    </rPh>
    <rPh sb="4" eb="6">
      <t>ホウジン</t>
    </rPh>
    <rPh sb="6" eb="8">
      <t>ダンタイ</t>
    </rPh>
    <rPh sb="8" eb="10">
      <t>カニュウ</t>
    </rPh>
    <rPh sb="11" eb="13">
      <t>ウム</t>
    </rPh>
    <rPh sb="14" eb="16">
      <t>センタク</t>
    </rPh>
    <phoneticPr fontId="2"/>
  </si>
  <si>
    <t>拝啓　貴社ますますご盛栄のこととお慶び申しあげます。</t>
  </si>
  <si>
    <t>敬　具</t>
  </si>
  <si>
    <t>１．送付物</t>
  </si>
  <si>
    <t>　（1）　本状に同封のもの</t>
  </si>
  <si>
    <t>　（2）　別途、メールにて御社宛て送信するもの</t>
  </si>
  <si>
    <t>内容</t>
  </si>
  <si>
    <t>補足</t>
  </si>
  <si>
    <t>a</t>
  </si>
  <si>
    <t>b</t>
  </si>
  <si>
    <t>申請内容確認書類</t>
  </si>
  <si>
    <t>c</t>
  </si>
  <si>
    <t>評価手数料の振込証（写）</t>
  </si>
  <si>
    <t>以　上</t>
  </si>
  <si>
    <t>　※振込手数料は御社負担にてお願いいたします</t>
  </si>
  <si>
    <t>評価
手数料額</t>
    <rPh sb="3" eb="6">
      <t>テスウリョウ</t>
    </rPh>
    <rPh sb="6" eb="7">
      <t>ガク</t>
    </rPh>
    <phoneticPr fontId="4"/>
  </si>
  <si>
    <t>評価申請書（提出用）</t>
    <rPh sb="6" eb="8">
      <t>テイシュツ</t>
    </rPh>
    <phoneticPr fontId="4"/>
  </si>
  <si>
    <t>※①の「本申請_実施要領」にも補足説明を記載しています。</t>
    <phoneticPr fontId="4"/>
  </si>
  <si>
    <t>※入力箇所には薄水色の網掛けをするとともに、入力未了等の場合は、表右側の「確認ﾒｯｾｰｼﾞ」欄にメッセージを表示する設定としておりますので、入力漏れのないよう、ご確認をお願いいたします。</t>
    <phoneticPr fontId="4"/>
  </si>
  <si>
    <t>　　　　　【ファイル送信先】　</t>
    <phoneticPr fontId="4"/>
  </si>
  <si>
    <t>振込先
口座</t>
    <rPh sb="4" eb="6">
      <t>コウザ</t>
    </rPh>
    <phoneticPr fontId="4"/>
  </si>
  <si>
    <t>記</t>
    <rPh sb="0" eb="1">
      <t>キ</t>
    </rPh>
    <phoneticPr fontId="4"/>
  </si>
  <si>
    <t>下記のとおり、ご案内させていただきますので、何卒宜しくお願い申しあげます。</t>
  </si>
  <si>
    <t xml:space="preserve"> 　日頃は当連合会の活動にご理解ご支援を賜り厚く御礼申しあげます。</t>
    <phoneticPr fontId="4"/>
  </si>
  <si>
    <t>　 さて、このたびエントリーいただきました施工能力等の見える化評価に関する「本申請」につきまして、</t>
    <phoneticPr fontId="4"/>
  </si>
  <si>
    <t>一般社団法人日本建設軀体工事業団体連合会</t>
    <rPh sb="0" eb="2">
      <t>イッパン</t>
    </rPh>
    <rPh sb="2" eb="6">
      <t>シャダンホウジン</t>
    </rPh>
    <rPh sb="6" eb="8">
      <t>ニホン</t>
    </rPh>
    <rPh sb="8" eb="10">
      <t>ケンセツ</t>
    </rPh>
    <rPh sb="10" eb="12">
      <t>クタイ</t>
    </rPh>
    <rPh sb="12" eb="15">
      <t>コウジギョウ</t>
    </rPh>
    <rPh sb="15" eb="17">
      <t>ダンタイ</t>
    </rPh>
    <rPh sb="17" eb="20">
      <t>レンゴウカイ</t>
    </rPh>
    <phoneticPr fontId="4"/>
  </si>
  <si>
    <t>見える化評価事務局</t>
    <rPh sb="0" eb="1">
      <t>ミ</t>
    </rPh>
    <rPh sb="3" eb="4">
      <t>バ</t>
    </rPh>
    <rPh sb="4" eb="6">
      <t>ヒョウカ</t>
    </rPh>
    <rPh sb="6" eb="9">
      <t>ジムキョク</t>
    </rPh>
    <phoneticPr fontId="4"/>
  </si>
  <si>
    <t>本申請_実施要領</t>
    <phoneticPr fontId="4"/>
  </si>
  <si>
    <t>申請内容確認書類_郵送用ファイル</t>
    <phoneticPr fontId="4"/>
  </si>
  <si>
    <t>返信用レターパック</t>
    <phoneticPr fontId="4"/>
  </si>
  <si>
    <t>①</t>
    <phoneticPr fontId="4"/>
  </si>
  <si>
    <t>②</t>
    <phoneticPr fontId="4"/>
  </si>
  <si>
    <t>③</t>
    <phoneticPr fontId="4"/>
  </si>
  <si>
    <t>本申請用入力シート（Excelファイル）</t>
    <phoneticPr fontId="4"/>
  </si>
  <si>
    <t>④</t>
    <phoneticPr fontId="4"/>
  </si>
  <si>
    <r>
      <rPr>
        <b/>
        <sz val="12"/>
        <color theme="1"/>
        <rFont val="ＭＳ Ｐゴシック"/>
        <family val="3"/>
        <charset val="128"/>
      </rPr>
      <t>２．本申請の流れ</t>
    </r>
    <r>
      <rPr>
        <sz val="12"/>
        <color theme="1"/>
        <rFont val="ＭＳ Ｐゴシック"/>
        <family val="3"/>
        <charset val="128"/>
      </rPr>
      <t>　　　　</t>
    </r>
    <r>
      <rPr>
        <u/>
        <sz val="12"/>
        <color theme="1"/>
        <rFont val="ＭＳ Ｐゴシック"/>
        <family val="3"/>
        <charset val="128"/>
      </rPr>
      <t>※評価は、次の（1）～（3）のすべてを受領した後、開始されます。</t>
    </r>
    <phoneticPr fontId="4"/>
  </si>
  <si>
    <r>
      <t>　（3）　並行して、次の「a」～「c」の書類を、</t>
    </r>
    <r>
      <rPr>
        <b/>
        <u/>
        <sz val="11"/>
        <color theme="1"/>
        <rFont val="ＭＳ Ｐゴシック"/>
        <family val="3"/>
        <charset val="128"/>
      </rPr>
      <t>「申請内容確認書類_郵送用ファイル」</t>
    </r>
    <r>
      <rPr>
        <b/>
        <sz val="11"/>
        <color theme="1"/>
        <rFont val="ＭＳ Ｐゴシック"/>
        <family val="3"/>
        <charset val="128"/>
      </rPr>
      <t>に綴じ込み、</t>
    </r>
    <rPh sb="10" eb="11">
      <t>ツギ</t>
    </rPh>
    <phoneticPr fontId="4"/>
  </si>
  <si>
    <t>フル名称</t>
    <rPh sb="2" eb="4">
      <t>メイショウ</t>
    </rPh>
    <phoneticPr fontId="4"/>
  </si>
  <si>
    <t>パス名</t>
    <rPh sb="2" eb="3">
      <t>メイ</t>
    </rPh>
    <phoneticPr fontId="4"/>
  </si>
  <si>
    <t>ファイル名</t>
    <rPh sb="4" eb="5">
      <t>メイ</t>
    </rPh>
    <phoneticPr fontId="4"/>
  </si>
  <si>
    <t>シート名の開始位置</t>
    <rPh sb="3" eb="4">
      <t>メイ</t>
    </rPh>
    <rPh sb="5" eb="7">
      <t>カイシ</t>
    </rPh>
    <rPh sb="7" eb="9">
      <t>イチ</t>
    </rPh>
    <phoneticPr fontId="4"/>
  </si>
  <si>
    <t>日付</t>
    <rPh sb="0" eb="2">
      <t>ヒヅケ</t>
    </rPh>
    <phoneticPr fontId="4"/>
  </si>
  <si>
    <r>
      <t>三菱UFJ銀行　池袋支店　</t>
    </r>
    <r>
      <rPr>
        <b/>
        <sz val="11"/>
        <color theme="1"/>
        <rFont val="ＭＳ Ｐゴシック"/>
        <family val="3"/>
        <charset val="128"/>
      </rPr>
      <t>３５９</t>
    </r>
    <r>
      <rPr>
        <sz val="11"/>
        <color theme="1"/>
        <rFont val="ＭＳ Ｐゴシック"/>
        <family val="3"/>
        <charset val="128"/>
      </rPr>
      <t>　普通預金　</t>
    </r>
    <r>
      <rPr>
        <b/>
        <sz val="11"/>
        <color theme="1"/>
        <rFont val="ＭＳ Ｐゴシック"/>
        <family val="3"/>
        <charset val="128"/>
      </rPr>
      <t>０４９８５８２</t>
    </r>
    <phoneticPr fontId="4"/>
  </si>
  <si>
    <r>
      <t>一般社団法人日本建設躯体工事業団体連合会　</t>
    </r>
    <r>
      <rPr>
        <b/>
        <sz val="11"/>
        <color theme="1"/>
        <rFont val="ＭＳ Ｐゴシック"/>
        <family val="3"/>
        <charset val="128"/>
      </rPr>
      <t>見える化口</t>
    </r>
    <r>
      <rPr>
        <sz val="11"/>
        <color theme="1"/>
        <rFont val="ＭＳ Ｐゴシック"/>
        <family val="3"/>
        <charset val="128"/>
      </rPr>
      <t>　会長　大木　勇雄</t>
    </r>
    <phoneticPr fontId="4"/>
  </si>
  <si>
    <t>カナ［　シャ　ニホンケンセツクタイコウジギョウダンタイレンゴウカイ　</t>
    <phoneticPr fontId="4"/>
  </si>
  <si>
    <t>　　　　　　　　　　　　　　　　　　　　　ミエルカグチ　カイチョウ　オオキイサオ　]</t>
    <phoneticPr fontId="4"/>
  </si>
  <si>
    <t>エントリーを受け付けた際に実行するマクロ</t>
    <rPh sb="6" eb="7">
      <t>ウ</t>
    </rPh>
    <rPh sb="8" eb="9">
      <t>ツ</t>
    </rPh>
    <rPh sb="11" eb="12">
      <t>サイ</t>
    </rPh>
    <rPh sb="13" eb="15">
      <t>ジッコウ</t>
    </rPh>
    <phoneticPr fontId="4"/>
  </si>
  <si>
    <t>本申請を受け付けた際に実行するマクロ</t>
    <rPh sb="0" eb="3">
      <t>ホンシンセイ</t>
    </rPh>
    <rPh sb="4" eb="5">
      <t>ウ</t>
    </rPh>
    <rPh sb="6" eb="7">
      <t>ツ</t>
    </rPh>
    <rPh sb="9" eb="10">
      <t>サイ</t>
    </rPh>
    <rPh sb="11" eb="13">
      <t>ジッコウ</t>
    </rPh>
    <phoneticPr fontId="4"/>
  </si>
  <si>
    <t>メール本文</t>
    <rPh sb="3" eb="4">
      <t>ホン</t>
    </rPh>
    <phoneticPr fontId="4"/>
  </si>
  <si>
    <t>書状　※別途、PDFとしてメールに添付するとともに、郵送も実施。</t>
    <rPh sb="0" eb="2">
      <t>ショジョウ</t>
    </rPh>
    <rPh sb="4" eb="6">
      <t>ベット</t>
    </rPh>
    <rPh sb="17" eb="19">
      <t>テンプ</t>
    </rPh>
    <rPh sb="26" eb="28">
      <t>ユウソウ</t>
    </rPh>
    <rPh sb="29" eb="31">
      <t>ジッシ</t>
    </rPh>
    <phoneticPr fontId="4"/>
  </si>
  <si>
    <t>いつもお世話になっております。</t>
  </si>
  <si>
    <t>このたび、エントリーいただきました施工能力等の見える化評価の</t>
  </si>
  <si>
    <t>「本申請入力シート」を送付申しあげます。</t>
  </si>
  <si>
    <t>たら、ご確認のうえ本申請を実施くださいますようご案内申しあげます。</t>
  </si>
  <si>
    <t>電話　03-3972-7221</t>
    <rPh sb="0" eb="2">
      <t>デンワ</t>
    </rPh>
    <phoneticPr fontId="4"/>
  </si>
  <si>
    <t>(一社)日本建設軀体工事業団体連合会</t>
    <rPh sb="1" eb="3">
      <t>イチシャ</t>
    </rPh>
    <rPh sb="4" eb="6">
      <t>ニホン</t>
    </rPh>
    <rPh sb="6" eb="8">
      <t>ケンセツ</t>
    </rPh>
    <rPh sb="8" eb="10">
      <t>クタイ</t>
    </rPh>
    <rPh sb="10" eb="13">
      <t>コウジギョウ</t>
    </rPh>
    <rPh sb="13" eb="15">
      <t>ダンタイ</t>
    </rPh>
    <rPh sb="15" eb="18">
      <t>レンゴウカイ</t>
    </rPh>
    <phoneticPr fontId="4"/>
  </si>
  <si>
    <r>
      <t>　（2）　次の評価手数料について</t>
    </r>
    <r>
      <rPr>
        <b/>
        <sz val="11"/>
        <color rgb="FFFF0000"/>
        <rFont val="ＭＳ Ｐゴシック"/>
        <family val="3"/>
        <charset val="128"/>
      </rPr>
      <t>振込</t>
    </r>
    <r>
      <rPr>
        <b/>
        <sz val="11"/>
        <color theme="1"/>
        <rFont val="ＭＳ Ｐゴシック"/>
        <family val="3"/>
        <charset val="128"/>
      </rPr>
      <t>を実施する。</t>
    </r>
    <phoneticPr fontId="4"/>
  </si>
  <si>
    <r>
      <t>　　　「返信用封筒」にて、日本軀体宛に</t>
    </r>
    <r>
      <rPr>
        <b/>
        <sz val="11"/>
        <color rgb="FFFF0000"/>
        <rFont val="ＭＳ Ｐゴシック"/>
        <family val="3"/>
        <charset val="128"/>
      </rPr>
      <t>郵送</t>
    </r>
    <r>
      <rPr>
        <b/>
        <sz val="11"/>
        <color theme="1"/>
        <rFont val="ＭＳ Ｐゴシック"/>
        <family val="3"/>
        <charset val="128"/>
      </rPr>
      <t>する。</t>
    </r>
    <rPh sb="13" eb="15">
      <t>ニホン</t>
    </rPh>
    <rPh sb="15" eb="17">
      <t>クタイ</t>
    </rPh>
    <phoneticPr fontId="4"/>
  </si>
  <si>
    <r>
      <t>　（1）　①の「本申請_実施要領」を参照のうえ、④の「本申請用入力シート」の各項目について実績等を
　　　入力し、次のアドレスへメールにて送信する(</t>
    </r>
    <r>
      <rPr>
        <b/>
        <sz val="11"/>
        <color rgb="FFFF0000"/>
        <rFont val="ＭＳ Ｐゴシック"/>
        <family val="3"/>
        <charset val="128"/>
      </rPr>
      <t>Excelファイルのままメール送信してください</t>
    </r>
    <r>
      <rPr>
        <b/>
        <sz val="11"/>
        <color theme="1"/>
        <rFont val="ＭＳ Ｐゴシック"/>
        <family val="3"/>
        <charset val="128"/>
      </rPr>
      <t>)。</t>
    </r>
    <rPh sb="89" eb="91">
      <t>ソウシン</t>
    </rPh>
    <phoneticPr fontId="4"/>
  </si>
  <si>
    <r>
      <t>④の「本申請入力シート」への入力により、隣のシートに自動作成されます。印刷・確認のうえ、</t>
    </r>
    <r>
      <rPr>
        <u/>
        <sz val="11"/>
        <color theme="1"/>
        <rFont val="ＭＳ Ｐゴシック"/>
        <family val="3"/>
        <charset val="128"/>
      </rPr>
      <t>下記bと共に郵送</t>
    </r>
    <r>
      <rPr>
        <sz val="11"/>
        <color theme="1"/>
        <rFont val="ＭＳ Ｐゴシック"/>
        <family val="3"/>
        <charset val="128"/>
      </rPr>
      <t>ください。</t>
    </r>
    <rPh sb="44" eb="46">
      <t>カキ</t>
    </rPh>
    <rPh sb="48" eb="49">
      <t>トモ</t>
    </rPh>
    <rPh sb="50" eb="52">
      <t>ユウソウ</t>
    </rPh>
    <phoneticPr fontId="4"/>
  </si>
  <si>
    <t>②の「申請内容確認書類_郵送用ファイル」に同封の「送付リスト」にてチェックのうえ、郵送してください。</t>
    <phoneticPr fontId="4"/>
  </si>
  <si>
    <t>本申請に先立ち振込を完了し、②の郵送用ファイルに振込証のコピーを綴込み、郵送してください。</t>
    <rPh sb="24" eb="27">
      <t>フリコミショウ</t>
    </rPh>
    <rPh sb="32" eb="34">
      <t>トジコ</t>
    </rPh>
    <phoneticPr fontId="4"/>
  </si>
  <si>
    <t>専門工事業の施工能力の見える化評価</t>
    <rPh sb="0" eb="2">
      <t>センモン</t>
    </rPh>
    <rPh sb="2" eb="5">
      <t>コウジギョウ</t>
    </rPh>
    <rPh sb="6" eb="8">
      <t>セコウ</t>
    </rPh>
    <rPh sb="8" eb="10">
      <t>ノウリョク</t>
    </rPh>
    <rPh sb="11" eb="12">
      <t>ミ</t>
    </rPh>
    <rPh sb="14" eb="15">
      <t>バ</t>
    </rPh>
    <rPh sb="15" eb="17">
      <t>ヒョウカ</t>
    </rPh>
    <phoneticPr fontId="4"/>
  </si>
  <si>
    <t>本申請用書類在中</t>
    <rPh sb="0" eb="3">
      <t>ホンシンセイ</t>
    </rPh>
    <rPh sb="3" eb="4">
      <t>ヨウ</t>
    </rPh>
    <rPh sb="4" eb="6">
      <t>ショルイ</t>
    </rPh>
    <rPh sb="6" eb="8">
      <t>ザイチュウ</t>
    </rPh>
    <phoneticPr fontId="4"/>
  </si>
  <si>
    <t>　 おりますので、併せてご確認をお願いいたします。</t>
    <rPh sb="9" eb="10">
      <t>アワ</t>
    </rPh>
    <rPh sb="13" eb="15">
      <t>カクニン</t>
    </rPh>
    <rPh sb="17" eb="18">
      <t>ネガ</t>
    </rPh>
    <phoneticPr fontId="4"/>
  </si>
  <si>
    <t>専門工事業の施工能力の見える化評価</t>
    <phoneticPr fontId="4"/>
  </si>
  <si>
    <t>申請内容確認書類__郵送用ファイル</t>
    <rPh sb="0" eb="2">
      <t>シンセイ</t>
    </rPh>
    <rPh sb="2" eb="4">
      <t>ナイヨウ</t>
    </rPh>
    <rPh sb="4" eb="6">
      <t>カクニン</t>
    </rPh>
    <rPh sb="6" eb="8">
      <t>ショルイ</t>
    </rPh>
    <rPh sb="10" eb="13">
      <t>ユウソウヨウ</t>
    </rPh>
    <phoneticPr fontId="4"/>
  </si>
  <si>
    <t>申請書（提出用）の「摘要欄」の【1】～【6】の項目</t>
    <rPh sb="0" eb="3">
      <t>シンセイショ</t>
    </rPh>
    <rPh sb="4" eb="7">
      <t>テイシュツヨウ</t>
    </rPh>
    <rPh sb="10" eb="12">
      <t>テキヨウ</t>
    </rPh>
    <rPh sb="12" eb="13">
      <t>ラン</t>
    </rPh>
    <rPh sb="23" eb="25">
      <t>コウモク</t>
    </rPh>
    <phoneticPr fontId="4"/>
  </si>
  <si>
    <t>このファイルに綴込みのうえ、同封のレターパックにて</t>
    <rPh sb="7" eb="9">
      <t>トジコ</t>
    </rPh>
    <rPh sb="14" eb="16">
      <t>ドウフウ</t>
    </rPh>
    <phoneticPr fontId="4"/>
  </si>
  <si>
    <t>ご返信ください。</t>
    <rPh sb="1" eb="3">
      <t>ヘンシン</t>
    </rPh>
    <phoneticPr fontId="4"/>
  </si>
  <si>
    <t>に関する所定の確認資料（証跡書類）等について、</t>
    <rPh sb="1" eb="2">
      <t>カン</t>
    </rPh>
    <rPh sb="12" eb="14">
      <t>ショウセキ</t>
    </rPh>
    <rPh sb="14" eb="16">
      <t>ショルイ</t>
    </rPh>
    <rPh sb="17" eb="18">
      <t>トウ</t>
    </rPh>
    <phoneticPr fontId="4"/>
  </si>
  <si>
    <t>※本申請用のExcelファイルを別途メール発信して</t>
    <rPh sb="1" eb="5">
      <t>ホンシンセイヨウ</t>
    </rPh>
    <rPh sb="16" eb="18">
      <t>ベット</t>
    </rPh>
    <rPh sb="21" eb="23">
      <t>ハッシン</t>
    </rPh>
    <phoneticPr fontId="4"/>
  </si>
  <si>
    <t>このシートをA4判の全面ラベルに印刷</t>
    <rPh sb="8" eb="9">
      <t>ハン</t>
    </rPh>
    <rPh sb="10" eb="12">
      <t>ゼンメン</t>
    </rPh>
    <rPh sb="16" eb="18">
      <t>インサツ</t>
    </rPh>
    <phoneticPr fontId="4"/>
  </si>
  <si>
    <t>←計算基準日を変更する場合(入力例 : 2021/4/1)</t>
    <rPh sb="1" eb="3">
      <t>ケイサン</t>
    </rPh>
    <rPh sb="3" eb="6">
      <t>キジュンビ</t>
    </rPh>
    <rPh sb="7" eb="9">
      <t>ヘンコウ</t>
    </rPh>
    <rPh sb="11" eb="13">
      <t>バアイ</t>
    </rPh>
    <rPh sb="14" eb="16">
      <t>ニュウリョク</t>
    </rPh>
    <rPh sb="16" eb="17">
      <t>レイ</t>
    </rPh>
    <phoneticPr fontId="4"/>
  </si>
  <si>
    <t>とび・土工</t>
    <rPh sb="3" eb="5">
      <t>ドコウ</t>
    </rPh>
    <phoneticPr fontId="4"/>
  </si>
  <si>
    <t>手続きの詳細につきましては、「本申請のご案内」(添付PDFご参照)を</t>
  </si>
  <si>
    <t>はじめとする書類を、本日、郵送いたしましたので、お手元に届きまし</t>
  </si>
  <si>
    <t>施工能力等の見える化評価「本申請」のご案内</t>
    <phoneticPr fontId="4"/>
  </si>
  <si>
    <t>施工能力等の見える化評価「本申請入力シート」送付の件　※添付ファイル2点</t>
    <rPh sb="16" eb="18">
      <t>ニュウリョク</t>
    </rPh>
    <rPh sb="22" eb="24">
      <t>ソウフ</t>
    </rPh>
    <rPh sb="25" eb="26">
      <t>ケン</t>
    </rPh>
    <rPh sb="28" eb="30">
      <t>テンプ</t>
    </rPh>
    <rPh sb="35" eb="36">
      <t>テン</t>
    </rPh>
    <phoneticPr fontId="4"/>
  </si>
  <si>
    <t>一般社団法人四国建設軀体工事業連合会</t>
    <rPh sb="0" eb="2">
      <t>イッパン</t>
    </rPh>
    <rPh sb="2" eb="4">
      <t>シャダン</t>
    </rPh>
    <rPh sb="4" eb="6">
      <t>ホウジン</t>
    </rPh>
    <rPh sb="6" eb="8">
      <t>シコク</t>
    </rPh>
    <rPh sb="8" eb="10">
      <t>ケンセツ</t>
    </rPh>
    <rPh sb="10" eb="12">
      <t>クタイ</t>
    </rPh>
    <rPh sb="12" eb="15">
      <t>コウジギョウ</t>
    </rPh>
    <rPh sb="15" eb="18">
      <t>レンゴウカイ</t>
    </rPh>
    <phoneticPr fontId="2"/>
  </si>
  <si>
    <t>こちらに入力してください</t>
    <rPh sb="4" eb="6">
      <t>ニュウリョク</t>
    </rPh>
    <phoneticPr fontId="4"/>
  </si>
  <si>
    <t>北海道建設躯体工事業協同組合</t>
    <rPh sb="0" eb="3">
      <t>ホッカイドウ</t>
    </rPh>
    <rPh sb="3" eb="5">
      <t>ケンセツ</t>
    </rPh>
    <rPh sb="5" eb="7">
      <t>クタイ</t>
    </rPh>
    <rPh sb="7" eb="10">
      <t>コウジギョウ</t>
    </rPh>
    <rPh sb="10" eb="12">
      <t>キョウドウ</t>
    </rPh>
    <rPh sb="12" eb="14">
      <t>クミアイ</t>
    </rPh>
    <phoneticPr fontId="2"/>
  </si>
  <si>
    <t>Ver.20220719</t>
    <phoneticPr fontId="4"/>
  </si>
  <si>
    <t>一般社団法人東海建設軀体工業会</t>
    <rPh sb="6" eb="8">
      <t>トウカイ</t>
    </rPh>
    <rPh sb="8" eb="10">
      <t>ケンセツ</t>
    </rPh>
    <rPh sb="10" eb="11">
      <t>ク</t>
    </rPh>
    <rPh sb="11" eb="12">
      <t>タイ</t>
    </rPh>
    <rPh sb="12" eb="15">
      <t>コウギョウカイ</t>
    </rPh>
    <phoneticPr fontId="2"/>
  </si>
  <si>
    <t>一般社団法人東海建設躯体工業会</t>
    <rPh sb="0" eb="2">
      <t>イッパン</t>
    </rPh>
    <rPh sb="2" eb="4">
      <t>シャダン</t>
    </rPh>
    <rPh sb="4" eb="6">
      <t>ホウジン</t>
    </rPh>
    <rPh sb="6" eb="8">
      <t>トウカイ</t>
    </rPh>
    <rPh sb="8" eb="10">
      <t>ケンセツ</t>
    </rPh>
    <rPh sb="10" eb="12">
      <t>クタイ</t>
    </rPh>
    <rPh sb="12" eb="15">
      <t>コウギョウカイ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</si>
</sst>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0_ "/>
    <numFmt numFmtId="177" formatCode="0&quot;月&quot;"/>
    <numFmt numFmtId="178" formatCode="yyyy&quot;年&quot;m&quot;月&quot;d&quot;日&quot;;@"/>
    <numFmt numFmtId="179" formatCode="0.0&quot;年&quot;"/>
    <numFmt numFmtId="180" formatCode="yyyy&quot;(&quot;[$-411]gge&quot;)年&quot;m&quot;月&quot;;@"/>
    <numFmt numFmtId="181" formatCode="0_ "/>
    <numFmt numFmtId="182" formatCode="yyyy&quot;年&quot;m&quot;月&quot;;@"/>
    <numFmt numFmtId="183" formatCode="#,##0&quot;万&quot;&quot;円&quot;"/>
    <numFmt numFmtId="184" formatCode="#,##0&quot;日&quot;"/>
    <numFmt numFmtId="185" formatCode="#,##0&quot;人&quot;"/>
    <numFmt numFmtId="186" formatCode="000000"/>
    <numFmt numFmtId="187" formatCode="0&quot;月&quot;\ "/>
    <numFmt numFmtId="188" formatCode="0&quot;日&quot;"/>
    <numFmt numFmtId="189" formatCode="#,##0&quot;社&quot;"/>
    <numFmt numFmtId="190" formatCode="#,##0.0&quot;億&quot;&quot;円&quot;"/>
    <numFmt numFmtId="191" formatCode="0&quot; 年&quot;"/>
    <numFmt numFmtId="192" formatCode="0_ ;[Red]\-0\ "/>
    <numFmt numFmtId="193" formatCode="#,##0&quot;円&quot;\(&quot;税&quot;&quot;込&quot;\)"/>
    <numFmt numFmtId="194" formatCode="0_);[Red]\(0\)"/>
    <numFmt numFmtId="195" formatCode="yyyy/m/d\ h:mm;@"/>
    <numFmt numFmtId="196" formatCode="0&quot;年&quot;"/>
    <numFmt numFmtId="197" formatCode="0.0&quot; 年&quot;"/>
  </numFmts>
  <fonts count="51" x14ac:knownFonts="1">
    <font>
      <sz val="11"/>
      <color theme="1"/>
      <name val="游ゴシック"/>
      <family val="2"/>
      <charset val="128"/>
      <scheme val="minor"/>
    </font>
    <font>
      <sz val="11"/>
      <color theme="1"/>
      <name val="游ゴシック"/>
      <family val="2"/>
      <charset val="128"/>
      <scheme val="minor"/>
    </font>
    <font>
      <b/>
      <sz val="13"/>
      <color theme="3"/>
      <name val="游ゴシック"/>
      <family val="2"/>
      <charset val="128"/>
      <scheme val="minor"/>
    </font>
    <font>
      <sz val="11"/>
      <color theme="1"/>
      <name val="ＭＳ Ｐゴシック"/>
      <family val="3"/>
      <charset val="128"/>
    </font>
    <font>
      <sz val="6"/>
      <name val="游ゴシック"/>
      <family val="2"/>
      <charset val="128"/>
      <scheme val="minor"/>
    </font>
    <font>
      <sz val="12"/>
      <color theme="1"/>
      <name val="ＭＳ Ｐゴシック"/>
      <family val="3"/>
      <charset val="128"/>
    </font>
    <font>
      <sz val="9"/>
      <color theme="1"/>
      <name val="ＭＳ Ｐゴシック"/>
      <family val="3"/>
      <charset val="128"/>
    </font>
    <font>
      <sz val="10"/>
      <color theme="1"/>
      <name val="ＭＳ Ｐゴシック"/>
      <family val="3"/>
      <charset val="128"/>
    </font>
    <font>
      <u/>
      <sz val="11"/>
      <color theme="10"/>
      <name val="游ゴシック"/>
      <family val="2"/>
      <charset val="128"/>
      <scheme val="minor"/>
    </font>
    <font>
      <b/>
      <sz val="12"/>
      <color theme="1"/>
      <name val="ＭＳ Ｐゴシック"/>
      <family val="3"/>
      <charset val="128"/>
    </font>
    <font>
      <b/>
      <sz val="9"/>
      <color theme="1"/>
      <name val="ＭＳ Ｐゴシック"/>
      <family val="3"/>
      <charset val="128"/>
    </font>
    <font>
      <b/>
      <sz val="10"/>
      <color theme="1"/>
      <name val="ＭＳ Ｐゴシック"/>
      <family val="3"/>
      <charset val="128"/>
    </font>
    <font>
      <b/>
      <sz val="14"/>
      <color theme="1"/>
      <name val="ＭＳ Ｐゴシック"/>
      <family val="3"/>
      <charset val="128"/>
    </font>
    <font>
      <sz val="12"/>
      <color theme="1"/>
      <name val="HGP行書体"/>
      <family val="4"/>
      <charset val="128"/>
    </font>
    <font>
      <sz val="10"/>
      <color theme="1"/>
      <name val="HGP行書体"/>
      <family val="4"/>
      <charset val="128"/>
    </font>
    <font>
      <sz val="10"/>
      <color rgb="FFFF0000"/>
      <name val="ＭＳ Ｐゴシック"/>
      <family val="3"/>
      <charset val="128"/>
    </font>
    <font>
      <b/>
      <sz val="14"/>
      <color rgb="FF00B0F0"/>
      <name val="ＭＳ Ｐゴシック"/>
      <family val="3"/>
      <charset val="128"/>
    </font>
    <font>
      <u/>
      <sz val="11"/>
      <color rgb="FF00B0F0"/>
      <name val="游ゴシック"/>
      <family val="2"/>
      <charset val="128"/>
      <scheme val="minor"/>
    </font>
    <font>
      <b/>
      <sz val="18"/>
      <color theme="1"/>
      <name val="ＭＳ Ｐゴシック"/>
      <family val="3"/>
      <charset val="128"/>
    </font>
    <font>
      <sz val="8"/>
      <color theme="1"/>
      <name val="ＭＳ Ｐゴシック"/>
      <family val="3"/>
      <charset val="128"/>
    </font>
    <font>
      <sz val="12"/>
      <color theme="1"/>
      <name val="ＭＳ Ｐ明朝"/>
      <family val="1"/>
      <charset val="128"/>
    </font>
    <font>
      <sz val="16"/>
      <color theme="1"/>
      <name val="ＭＳ Ｐゴシック"/>
      <family val="3"/>
      <charset val="128"/>
    </font>
    <font>
      <sz val="11"/>
      <color theme="1"/>
      <name val="ＭＳ ゴシック"/>
      <family val="3"/>
      <charset val="128"/>
    </font>
    <font>
      <sz val="14"/>
      <color theme="1"/>
      <name val="ＭＳ ゴシック"/>
      <family val="3"/>
      <charset val="128"/>
    </font>
    <font>
      <sz val="10"/>
      <color theme="1"/>
      <name val="ＭＳ ゴシック"/>
      <family val="3"/>
      <charset val="128"/>
    </font>
    <font>
      <sz val="18"/>
      <color theme="1"/>
      <name val="ＭＳ ゴシック"/>
      <family val="3"/>
      <charset val="128"/>
    </font>
    <font>
      <sz val="12"/>
      <color theme="1"/>
      <name val="ＭＳ ゴシック"/>
      <family val="3"/>
      <charset val="128"/>
    </font>
    <font>
      <sz val="16"/>
      <color theme="1"/>
      <name val="ＭＳ ゴシック"/>
      <family val="3"/>
      <charset val="128"/>
    </font>
    <font>
      <b/>
      <sz val="12"/>
      <color rgb="FFFF0000"/>
      <name val="ＭＳ Ｐゴシック"/>
      <family val="3"/>
      <charset val="128"/>
    </font>
    <font>
      <sz val="12"/>
      <color theme="1"/>
      <name val="HGP教科書体"/>
      <family val="1"/>
      <charset val="128"/>
    </font>
    <font>
      <sz val="14"/>
      <color theme="1"/>
      <name val="HGP教科書体"/>
      <family val="1"/>
      <charset val="128"/>
    </font>
    <font>
      <sz val="10"/>
      <color theme="1"/>
      <name val="HGP教科書体"/>
      <family val="1"/>
      <charset val="128"/>
    </font>
    <font>
      <b/>
      <sz val="12"/>
      <color theme="0"/>
      <name val="ＭＳ Ｐゴシック"/>
      <family val="3"/>
      <charset val="128"/>
    </font>
    <font>
      <sz val="14"/>
      <color rgb="FF0070C0"/>
      <name val="ＭＳ Ｐゴシック"/>
      <family val="3"/>
      <charset val="128"/>
    </font>
    <font>
      <b/>
      <sz val="14"/>
      <color rgb="FF0070C0"/>
      <name val="ＭＳ Ｐゴシック"/>
      <family val="3"/>
      <charset val="128"/>
    </font>
    <font>
      <sz val="14"/>
      <color theme="1"/>
      <name val="ＭＳ Ｐゴシック"/>
      <family val="3"/>
      <charset val="128"/>
    </font>
    <font>
      <sz val="10"/>
      <color rgb="FF0070C0"/>
      <name val="ＭＳ Ｐゴシック"/>
      <family val="3"/>
      <charset val="128"/>
    </font>
    <font>
      <sz val="12"/>
      <color rgb="FF0070C0"/>
      <name val="ＭＳ Ｐゴシック"/>
      <family val="3"/>
      <charset val="128"/>
    </font>
    <font>
      <b/>
      <sz val="11"/>
      <color theme="1"/>
      <name val="ＭＳ Ｐゴシック"/>
      <family val="3"/>
      <charset val="128"/>
    </font>
    <font>
      <u/>
      <sz val="12"/>
      <color theme="1"/>
      <name val="ＭＳ Ｐゴシック"/>
      <family val="3"/>
      <charset val="128"/>
    </font>
    <font>
      <b/>
      <u/>
      <sz val="11"/>
      <color theme="1"/>
      <name val="ＭＳ Ｐゴシック"/>
      <family val="3"/>
      <charset val="128"/>
    </font>
    <font>
      <b/>
      <sz val="11"/>
      <color rgb="FFFF0000"/>
      <name val="ＭＳ Ｐゴシック"/>
      <family val="3"/>
      <charset val="128"/>
    </font>
    <font>
      <b/>
      <sz val="16"/>
      <color theme="1"/>
      <name val="ＭＳ Ｐゴシック"/>
      <family val="3"/>
      <charset val="128"/>
    </font>
    <font>
      <u/>
      <sz val="11"/>
      <color theme="1"/>
      <name val="ＭＳ Ｐゴシック"/>
      <family val="3"/>
      <charset val="128"/>
    </font>
    <font>
      <u/>
      <sz val="14"/>
      <color theme="10"/>
      <name val="游ゴシック"/>
      <family val="2"/>
      <charset val="128"/>
      <scheme val="minor"/>
    </font>
    <font>
      <sz val="20"/>
      <color theme="1"/>
      <name val="ＭＳ Ｐゴシック"/>
      <family val="3"/>
      <charset val="128"/>
    </font>
    <font>
      <sz val="24"/>
      <color theme="1"/>
      <name val="ＭＳ Ｐゴシック"/>
      <family val="3"/>
      <charset val="128"/>
    </font>
    <font>
      <sz val="16"/>
      <color rgb="FFFF0000"/>
      <name val="ＭＳ Ｐゴシック"/>
      <family val="3"/>
      <charset val="128"/>
    </font>
    <font>
      <sz val="22"/>
      <color theme="1"/>
      <name val="ＭＳ Ｐゴシック"/>
      <family val="3"/>
      <charset val="128"/>
    </font>
    <font>
      <sz val="26"/>
      <color theme="1"/>
      <name val="ＭＳ Ｐゴシック"/>
      <family val="3"/>
      <charset val="128"/>
    </font>
    <font>
      <u/>
      <sz val="14"/>
      <color rgb="FF0070C0"/>
      <name val="游ゴシック"/>
      <family val="2"/>
      <charset val="128"/>
      <scheme val="minor"/>
    </font>
  </fonts>
  <fills count="24">
    <fill>
      <patternFill patternType="none"/>
    </fill>
    <fill>
      <patternFill patternType="gray125"/>
    </fill>
    <fill>
      <patternFill patternType="solid">
        <fgColor theme="5" tint="0.39994506668294322"/>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00"/>
        <bgColor indexed="64"/>
      </patternFill>
    </fill>
    <fill>
      <patternFill patternType="solid">
        <fgColor theme="9" tint="0.599963377788628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6337778862885"/>
        <bgColor indexed="64"/>
      </patternFill>
    </fill>
    <fill>
      <patternFill patternType="lightGray">
        <bgColor auto="1"/>
      </patternFill>
    </fill>
    <fill>
      <patternFill patternType="solid">
        <fgColor theme="0" tint="-4.9989318521683403E-2"/>
        <bgColor indexed="64"/>
      </patternFill>
    </fill>
    <fill>
      <patternFill patternType="solid">
        <fgColor theme="9" tint="0.59999389629810485"/>
        <bgColor indexed="64"/>
      </patternFill>
    </fill>
    <fill>
      <patternFill patternType="lightGray"/>
    </fill>
    <fill>
      <patternFill patternType="solid">
        <fgColor theme="0" tint="-0.14999847407452621"/>
        <bgColor indexed="64"/>
      </patternFill>
    </fill>
    <fill>
      <patternFill patternType="solid">
        <fgColor rgb="FFFF99FF"/>
        <bgColor indexed="64"/>
      </patternFill>
    </fill>
    <fill>
      <patternFill patternType="solid">
        <fgColor rgb="FFFFCCFF"/>
        <bgColor indexed="64"/>
      </patternFill>
    </fill>
    <fill>
      <patternFill patternType="solid">
        <fgColor theme="0"/>
        <bgColor indexed="64"/>
      </patternFill>
    </fill>
    <fill>
      <patternFill patternType="solid">
        <fgColor auto="1"/>
        <bgColor indexed="64"/>
      </patternFill>
    </fill>
    <fill>
      <patternFill patternType="solid">
        <fgColor rgb="FFCCFF66"/>
        <bgColor indexed="64"/>
      </patternFill>
    </fill>
    <fill>
      <patternFill patternType="solid">
        <fgColor rgb="FFCCFF99"/>
        <bgColor indexed="64"/>
      </patternFill>
    </fill>
    <fill>
      <patternFill patternType="solid">
        <fgColor rgb="FFC8FF64"/>
        <bgColor indexed="64"/>
      </patternFill>
    </fill>
    <fill>
      <patternFill patternType="solid">
        <fgColor theme="5" tint="0.59999389629810485"/>
        <bgColor indexed="64"/>
      </patternFill>
    </fill>
    <fill>
      <patternFill patternType="solid">
        <fgColor theme="5" tint="0.59996337778862885"/>
        <bgColor indexed="64"/>
      </patternFill>
    </fill>
  </fills>
  <borders count="194">
    <border>
      <left/>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hair">
        <color auto="1"/>
      </left>
      <right style="hair">
        <color auto="1"/>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hair">
        <color auto="1"/>
      </bottom>
      <diagonal/>
    </border>
    <border>
      <left style="hair">
        <color auto="1"/>
      </left>
      <right/>
      <top style="hair">
        <color auto="1"/>
      </top>
      <bottom/>
      <diagonal/>
    </border>
    <border>
      <left/>
      <right/>
      <top style="hair">
        <color auto="1"/>
      </top>
      <bottom/>
      <diagonal/>
    </border>
    <border>
      <left/>
      <right/>
      <top/>
      <bottom style="thin">
        <color auto="1"/>
      </bottom>
      <diagonal/>
    </border>
    <border>
      <left/>
      <right style="medium">
        <color auto="1"/>
      </right>
      <top style="hair">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thin">
        <color auto="1"/>
      </right>
      <top style="thin">
        <color auto="1"/>
      </top>
      <bottom/>
      <diagonal/>
    </border>
    <border>
      <left/>
      <right style="medium">
        <color auto="1"/>
      </right>
      <top/>
      <bottom style="hair">
        <color auto="1"/>
      </bottom>
      <diagonal/>
    </border>
    <border>
      <left style="medium">
        <color auto="1"/>
      </left>
      <right style="thin">
        <color auto="1"/>
      </right>
      <top/>
      <bottom/>
      <diagonal/>
    </border>
    <border>
      <left/>
      <right style="medium">
        <color auto="1"/>
      </right>
      <top style="hair">
        <color auto="1"/>
      </top>
      <bottom style="hair">
        <color auto="1"/>
      </bottom>
      <diagonal/>
    </border>
    <border>
      <left style="medium">
        <color auto="1"/>
      </left>
      <right style="thin">
        <color auto="1"/>
      </right>
      <top/>
      <bottom style="thin">
        <color auto="1"/>
      </bottom>
      <diagonal/>
    </border>
    <border>
      <left/>
      <right style="medium">
        <color auto="1"/>
      </right>
      <top style="thin">
        <color auto="1"/>
      </top>
      <bottom style="hair">
        <color auto="1"/>
      </bottom>
      <diagonal/>
    </border>
    <border>
      <left style="hair">
        <color auto="1"/>
      </left>
      <right style="medium">
        <color auto="1"/>
      </right>
      <top style="hair">
        <color auto="1"/>
      </top>
      <bottom style="thin">
        <color auto="1"/>
      </bottom>
      <diagonal/>
    </border>
    <border>
      <left style="hair">
        <color auto="1"/>
      </left>
      <right style="medium">
        <color auto="1"/>
      </right>
      <top style="thin">
        <color auto="1"/>
      </top>
      <bottom style="hair">
        <color auto="1"/>
      </bottom>
      <diagonal/>
    </border>
    <border>
      <left/>
      <right style="medium">
        <color auto="1"/>
      </right>
      <top style="hair">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hair">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hair">
        <color auto="1"/>
      </top>
      <bottom style="hair">
        <color auto="1"/>
      </bottom>
      <diagonal/>
    </border>
    <border>
      <left style="thin">
        <color auto="1"/>
      </left>
      <right style="medium">
        <color auto="1"/>
      </right>
      <top style="thin">
        <color auto="1"/>
      </top>
      <bottom style="hair">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hair">
        <color auto="1"/>
      </bottom>
      <diagonal/>
    </border>
    <border>
      <left style="hair">
        <color auto="1"/>
      </left>
      <right style="thin">
        <color auto="1"/>
      </right>
      <top style="hair">
        <color auto="1"/>
      </top>
      <bottom style="thin">
        <color auto="1"/>
      </bottom>
      <diagonal/>
    </border>
    <border>
      <left style="hair">
        <color auto="1"/>
      </left>
      <right/>
      <top/>
      <bottom style="thin">
        <color auto="1"/>
      </bottom>
      <diagonal/>
    </border>
    <border>
      <left/>
      <right style="hair">
        <color auto="1"/>
      </right>
      <top/>
      <bottom style="thin">
        <color auto="1"/>
      </bottom>
      <diagonal/>
    </border>
    <border>
      <left/>
      <right style="medium">
        <color auto="1"/>
      </right>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hair">
        <color auto="1"/>
      </left>
      <right/>
      <top/>
      <bottom/>
      <diagonal/>
    </border>
    <border>
      <left style="double">
        <color auto="1"/>
      </left>
      <right style="medium">
        <color auto="1"/>
      </right>
      <top style="medium">
        <color auto="1"/>
      </top>
      <bottom style="medium">
        <color auto="1"/>
      </bottom>
      <diagonal/>
    </border>
    <border>
      <left style="double">
        <color auto="1"/>
      </left>
      <right style="medium">
        <color auto="1"/>
      </right>
      <top style="hair">
        <color auto="1"/>
      </top>
      <bottom style="hair">
        <color auto="1"/>
      </bottom>
      <diagonal/>
    </border>
    <border>
      <left style="double">
        <color auto="1"/>
      </left>
      <right style="medium">
        <color auto="1"/>
      </right>
      <top/>
      <bottom style="hair">
        <color auto="1"/>
      </bottom>
      <diagonal/>
    </border>
    <border>
      <left style="double">
        <color auto="1"/>
      </left>
      <right style="medium">
        <color auto="1"/>
      </right>
      <top style="medium">
        <color auto="1"/>
      </top>
      <bottom style="thin">
        <color auto="1"/>
      </bottom>
      <diagonal/>
    </border>
    <border>
      <left style="double">
        <color auto="1"/>
      </left>
      <right style="medium">
        <color auto="1"/>
      </right>
      <top style="thin">
        <color auto="1"/>
      </top>
      <bottom style="thin">
        <color auto="1"/>
      </bottom>
      <diagonal/>
    </border>
    <border>
      <left style="double">
        <color auto="1"/>
      </left>
      <right style="medium">
        <color auto="1"/>
      </right>
      <top style="hair">
        <color auto="1"/>
      </top>
      <bottom style="thin">
        <color auto="1"/>
      </bottom>
      <diagonal/>
    </border>
    <border>
      <left style="double">
        <color auto="1"/>
      </left>
      <right style="medium">
        <color auto="1"/>
      </right>
      <top style="thin">
        <color auto="1"/>
      </top>
      <bottom/>
      <diagonal/>
    </border>
    <border>
      <left style="double">
        <color auto="1"/>
      </left>
      <right style="medium">
        <color auto="1"/>
      </right>
      <top/>
      <bottom style="medium">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auto="1"/>
      </right>
      <top style="hair">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top style="thin">
        <color auto="1"/>
      </top>
      <bottom style="medium">
        <color auto="1"/>
      </bottom>
      <diagonal/>
    </border>
    <border>
      <left style="hair">
        <color auto="1"/>
      </left>
      <right style="hair">
        <color auto="1"/>
      </right>
      <top/>
      <bottom style="thin">
        <color auto="1"/>
      </bottom>
      <diagonal/>
    </border>
    <border>
      <left/>
      <right/>
      <top style="double">
        <color auto="1"/>
      </top>
      <bottom style="hair">
        <color auto="1"/>
      </bottom>
      <diagonal/>
    </border>
    <border>
      <left/>
      <right style="medium">
        <color auto="1"/>
      </right>
      <top style="double">
        <color auto="1"/>
      </top>
      <bottom style="hair">
        <color auto="1"/>
      </bottom>
      <diagonal/>
    </border>
    <border>
      <left/>
      <right style="thin">
        <color auto="1"/>
      </right>
      <top style="hair">
        <color auto="1"/>
      </top>
      <bottom style="hair">
        <color auto="1"/>
      </bottom>
      <diagonal/>
    </border>
    <border>
      <left style="thin">
        <color auto="1"/>
      </left>
      <right/>
      <top style="double">
        <color auto="1"/>
      </top>
      <bottom/>
      <diagonal/>
    </border>
    <border>
      <left/>
      <right/>
      <top style="double">
        <color auto="1"/>
      </top>
      <bottom/>
      <diagonal/>
    </border>
    <border>
      <left/>
      <right style="thin">
        <color auto="1"/>
      </right>
      <top/>
      <bottom style="thin">
        <color auto="1"/>
      </bottom>
      <diagonal/>
    </border>
    <border>
      <left style="medium">
        <color auto="1"/>
      </left>
      <right/>
      <top style="hair">
        <color auto="1"/>
      </top>
      <bottom style="hair">
        <color auto="1"/>
      </bottom>
      <diagonal/>
    </border>
    <border>
      <left style="double">
        <color auto="1"/>
      </left>
      <right style="medium">
        <color auto="1"/>
      </right>
      <top style="medium">
        <color auto="1"/>
      </top>
      <bottom/>
      <diagonal/>
    </border>
    <border>
      <left style="double">
        <color auto="1"/>
      </left>
      <right style="medium">
        <color auto="1"/>
      </right>
      <top/>
      <bottom style="thin">
        <color auto="1"/>
      </bottom>
      <diagonal/>
    </border>
    <border>
      <left style="double">
        <color auto="1"/>
      </left>
      <right style="medium">
        <color auto="1"/>
      </right>
      <top/>
      <bottom/>
      <diagonal/>
    </border>
    <border>
      <left style="double">
        <color auto="1"/>
      </left>
      <right style="medium">
        <color auto="1"/>
      </right>
      <top style="thin">
        <color auto="1"/>
      </top>
      <bottom style="hair">
        <color auto="1"/>
      </bottom>
      <diagonal/>
    </border>
    <border>
      <left style="medium">
        <color auto="1"/>
      </left>
      <right/>
      <top/>
      <bottom style="thin">
        <color auto="1"/>
      </bottom>
      <diagonal/>
    </border>
    <border>
      <left style="hair">
        <color auto="1"/>
      </left>
      <right style="medium">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double">
        <color auto="1"/>
      </left>
      <right style="medium">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right style="hair">
        <color auto="1"/>
      </right>
      <top style="medium">
        <color auto="1"/>
      </top>
      <bottom style="double">
        <color auto="1"/>
      </bottom>
      <diagonal/>
    </border>
    <border>
      <left style="hair">
        <color auto="1"/>
      </left>
      <right style="hair">
        <color auto="1"/>
      </right>
      <top style="medium">
        <color auto="1"/>
      </top>
      <bottom style="double">
        <color auto="1"/>
      </bottom>
      <diagonal/>
    </border>
    <border>
      <left style="hair">
        <color auto="1"/>
      </left>
      <right/>
      <top style="medium">
        <color auto="1"/>
      </top>
      <bottom style="double">
        <color auto="1"/>
      </bottom>
      <diagonal/>
    </border>
    <border>
      <left/>
      <right/>
      <top style="medium">
        <color auto="1"/>
      </top>
      <bottom style="double">
        <color auto="1"/>
      </bottom>
      <diagonal/>
    </border>
    <border>
      <left/>
      <right style="medium">
        <color auto="1"/>
      </right>
      <top style="medium">
        <color auto="1"/>
      </top>
      <bottom style="double">
        <color auto="1"/>
      </bottom>
      <diagonal/>
    </border>
    <border>
      <left style="double">
        <color auto="1"/>
      </left>
      <right style="medium">
        <color auto="1"/>
      </right>
      <top style="medium">
        <color auto="1"/>
      </top>
      <bottom style="double">
        <color auto="1"/>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style="double">
        <color auto="1"/>
      </right>
      <top style="medium">
        <color auto="1"/>
      </top>
      <bottom style="medium">
        <color auto="1"/>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hair">
        <color auto="1"/>
      </bottom>
      <diagonal/>
    </border>
    <border>
      <left style="thin">
        <color auto="1"/>
      </left>
      <right style="double">
        <color auto="1"/>
      </right>
      <top style="hair">
        <color auto="1"/>
      </top>
      <bottom style="thin">
        <color auto="1"/>
      </bottom>
      <diagonal/>
    </border>
    <border>
      <left style="thin">
        <color auto="1"/>
      </left>
      <right style="double">
        <color auto="1"/>
      </right>
      <top style="thin">
        <color indexed="64"/>
      </top>
      <bottom/>
      <diagonal/>
    </border>
    <border>
      <left style="thin">
        <color auto="1"/>
      </left>
      <right style="double">
        <color auto="1"/>
      </right>
      <top/>
      <bottom style="medium">
        <color auto="1"/>
      </bottom>
      <diagonal/>
    </border>
    <border>
      <left style="thin">
        <color auto="1"/>
      </left>
      <right style="double">
        <color auto="1"/>
      </right>
      <top style="medium">
        <color auto="1"/>
      </top>
      <bottom/>
      <diagonal/>
    </border>
    <border>
      <left style="thin">
        <color auto="1"/>
      </left>
      <right style="double">
        <color auto="1"/>
      </right>
      <top/>
      <bottom/>
      <diagonal/>
    </border>
    <border>
      <left style="thin">
        <color auto="1"/>
      </left>
      <right style="double">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double">
        <color auto="1"/>
      </top>
      <bottom style="hair">
        <color auto="1"/>
      </bottom>
      <diagonal/>
    </border>
    <border>
      <left style="double">
        <color auto="1"/>
      </left>
      <right style="medium">
        <color auto="1"/>
      </right>
      <top style="double">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applyNumberFormat="0" applyFill="0" applyBorder="0" applyAlignment="0" applyProtection="0">
      <alignment vertical="center"/>
    </xf>
  </cellStyleXfs>
  <cellXfs count="884">
    <xf numFmtId="0" fontId="0" fillId="0" borderId="0" xfId="0">
      <alignment vertical="center"/>
    </xf>
    <xf numFmtId="0" fontId="3" fillId="0" borderId="0" xfId="0" applyFont="1">
      <alignment vertical="center"/>
    </xf>
    <xf numFmtId="0" fontId="7" fillId="0" borderId="0" xfId="0" applyFont="1" applyAlignment="1">
      <alignment horizontal="right" vertical="center" shrinkToFit="1"/>
    </xf>
    <xf numFmtId="0" fontId="5" fillId="0" borderId="0" xfId="0" applyFont="1" applyAlignment="1">
      <alignment vertical="center" shrinkToFit="1"/>
    </xf>
    <xf numFmtId="0" fontId="9" fillId="2" borderId="42" xfId="0" applyFont="1" applyFill="1" applyBorder="1" applyAlignment="1">
      <alignment vertical="center" shrinkToFit="1"/>
    </xf>
    <xf numFmtId="0" fontId="7" fillId="3" borderId="12" xfId="0" applyFont="1" applyFill="1" applyBorder="1" applyAlignment="1">
      <alignment horizontal="right" vertical="center" shrinkToFit="1"/>
    </xf>
    <xf numFmtId="0" fontId="7" fillId="3" borderId="11" xfId="0" applyFont="1" applyFill="1" applyBorder="1" applyAlignment="1">
      <alignment horizontal="right" vertical="center" shrinkToFit="1"/>
    </xf>
    <xf numFmtId="0" fontId="7" fillId="3" borderId="2" xfId="0" applyFont="1" applyFill="1" applyBorder="1" applyAlignment="1">
      <alignment horizontal="right" vertical="center" shrinkToFit="1"/>
    </xf>
    <xf numFmtId="0" fontId="7" fillId="3" borderId="1" xfId="0" applyFont="1" applyFill="1" applyBorder="1" applyAlignment="1">
      <alignment horizontal="right" vertical="center" shrinkToFit="1"/>
    </xf>
    <xf numFmtId="0" fontId="9" fillId="2" borderId="49" xfId="0" applyFont="1" applyFill="1" applyBorder="1" applyAlignment="1">
      <alignment vertical="center" shrinkToFit="1"/>
    </xf>
    <xf numFmtId="0" fontId="12" fillId="0" borderId="0" xfId="0" applyFont="1">
      <alignment vertical="center"/>
    </xf>
    <xf numFmtId="0" fontId="5" fillId="0" borderId="0" xfId="0" applyFont="1" applyAlignment="1">
      <alignment horizontal="center" vertical="center" shrinkToFit="1"/>
    </xf>
    <xf numFmtId="0" fontId="5" fillId="2" borderId="49" xfId="0" applyFont="1" applyFill="1" applyBorder="1" applyAlignment="1">
      <alignment horizontal="center" vertical="center" shrinkToFit="1"/>
    </xf>
    <xf numFmtId="0" fontId="9" fillId="2" borderId="66" xfId="0" applyFont="1" applyFill="1" applyBorder="1" applyAlignment="1">
      <alignment horizontal="center" vertical="center" shrinkToFit="1"/>
    </xf>
    <xf numFmtId="0" fontId="5" fillId="2" borderId="66" xfId="0" applyFont="1" applyFill="1" applyBorder="1" applyAlignment="1">
      <alignment horizontal="center" vertical="center" shrinkToFit="1"/>
    </xf>
    <xf numFmtId="0" fontId="9" fillId="0" borderId="0" xfId="0" applyFont="1">
      <alignment vertical="center"/>
    </xf>
    <xf numFmtId="0" fontId="9" fillId="2" borderId="49" xfId="0" applyFont="1" applyFill="1" applyBorder="1" applyAlignment="1">
      <alignment vertical="center" wrapText="1" shrinkToFit="1"/>
    </xf>
    <xf numFmtId="0" fontId="9" fillId="2" borderId="67" xfId="0" applyFont="1" applyFill="1" applyBorder="1" applyAlignment="1">
      <alignment horizontal="center" vertical="center" shrinkToFit="1"/>
    </xf>
    <xf numFmtId="0" fontId="7" fillId="3" borderId="31" xfId="0" applyFont="1" applyFill="1" applyBorder="1" applyAlignment="1">
      <alignment horizontal="right" vertical="center" shrinkToFit="1"/>
    </xf>
    <xf numFmtId="0" fontId="7" fillId="3" borderId="31" xfId="0" applyFont="1" applyFill="1" applyBorder="1" applyAlignment="1">
      <alignment horizontal="right" vertical="center" wrapText="1" shrinkToFit="1"/>
    </xf>
    <xf numFmtId="0" fontId="5" fillId="2" borderId="42" xfId="0" applyFont="1" applyFill="1" applyBorder="1" applyAlignment="1">
      <alignment horizontal="center" vertical="center" shrinkToFit="1"/>
    </xf>
    <xf numFmtId="0" fontId="7" fillId="3" borderId="20" xfId="0" applyFont="1" applyFill="1" applyBorder="1" applyAlignment="1">
      <alignment horizontal="right" vertical="center" shrinkToFit="1"/>
    </xf>
    <xf numFmtId="0" fontId="5" fillId="0" borderId="0" xfId="0" applyFont="1" applyAlignment="1">
      <alignment horizontal="center" vertical="center"/>
    </xf>
    <xf numFmtId="0" fontId="5" fillId="0" borderId="23"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28"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0" xfId="0" applyFont="1">
      <alignment vertical="center"/>
    </xf>
    <xf numFmtId="0" fontId="11" fillId="3" borderId="1" xfId="0" applyFont="1" applyFill="1" applyBorder="1" applyAlignment="1">
      <alignment horizontal="right" vertical="center" shrinkToFit="1"/>
    </xf>
    <xf numFmtId="0" fontId="6" fillId="3" borderId="61" xfId="0" applyFont="1" applyFill="1" applyBorder="1" applyAlignment="1">
      <alignment horizontal="right" vertical="center" shrinkToFit="1"/>
    </xf>
    <xf numFmtId="0" fontId="0" fillId="0" borderId="20" xfId="0" applyBorder="1">
      <alignment vertical="center"/>
    </xf>
    <xf numFmtId="0" fontId="0" fillId="5" borderId="20" xfId="0" applyFill="1" applyBorder="1">
      <alignment vertical="center"/>
    </xf>
    <xf numFmtId="0" fontId="7" fillId="3" borderId="20" xfId="0" applyFont="1" applyFill="1" applyBorder="1" applyAlignment="1">
      <alignment horizontal="center" vertical="center" shrinkToFit="1"/>
    </xf>
    <xf numFmtId="177" fontId="0" fillId="0" borderId="20" xfId="0" applyNumberFormat="1" applyBorder="1">
      <alignment vertical="center"/>
    </xf>
    <xf numFmtId="0" fontId="13" fillId="0" borderId="23" xfId="0" applyFont="1" applyBorder="1" applyAlignment="1">
      <alignment horizontal="center" vertical="center" shrinkToFit="1"/>
    </xf>
    <xf numFmtId="0" fontId="13" fillId="4" borderId="44" xfId="0" applyFont="1" applyFill="1" applyBorder="1" applyAlignment="1">
      <alignment horizontal="center" vertical="center"/>
    </xf>
    <xf numFmtId="0" fontId="13" fillId="0" borderId="15" xfId="0" applyFont="1" applyBorder="1" applyAlignment="1">
      <alignment horizontal="center" vertical="center" shrinkToFit="1"/>
    </xf>
    <xf numFmtId="0" fontId="5" fillId="6" borderId="42" xfId="0" applyFont="1" applyFill="1" applyBorder="1" applyAlignment="1">
      <alignment horizontal="center" vertical="center" shrinkToFit="1"/>
    </xf>
    <xf numFmtId="0" fontId="9" fillId="6" borderId="42" xfId="0" applyFont="1" applyFill="1" applyBorder="1" applyAlignment="1">
      <alignment vertical="center" shrinkToFit="1"/>
    </xf>
    <xf numFmtId="0" fontId="5" fillId="6" borderId="47" xfId="0" applyFont="1" applyFill="1" applyBorder="1" applyAlignment="1">
      <alignment horizontal="center" vertical="center" shrinkToFit="1"/>
    </xf>
    <xf numFmtId="0" fontId="7" fillId="7" borderId="31" xfId="0" applyFont="1" applyFill="1" applyBorder="1" applyAlignment="1">
      <alignment horizontal="right" vertical="center" shrinkToFit="1"/>
    </xf>
    <xf numFmtId="0" fontId="7" fillId="7" borderId="20" xfId="0" applyFont="1" applyFill="1" applyBorder="1" applyAlignment="1">
      <alignment horizontal="right" vertical="center" shrinkToFit="1"/>
    </xf>
    <xf numFmtId="0" fontId="7" fillId="7" borderId="20" xfId="0" applyFont="1" applyFill="1" applyBorder="1" applyAlignment="1">
      <alignment horizontal="right" vertical="center" wrapText="1" shrinkToFit="1"/>
    </xf>
    <xf numFmtId="0" fontId="7" fillId="7" borderId="31" xfId="0" applyFont="1" applyFill="1" applyBorder="1" applyAlignment="1">
      <alignment horizontal="right" vertical="center" wrapText="1" shrinkToFit="1"/>
    </xf>
    <xf numFmtId="0" fontId="5" fillId="0" borderId="86" xfId="0" applyFont="1" applyBorder="1" applyAlignment="1">
      <alignment horizontal="center" vertical="center" shrinkToFit="1"/>
    </xf>
    <xf numFmtId="0" fontId="5" fillId="6" borderId="49" xfId="0" applyFont="1" applyFill="1" applyBorder="1" applyAlignment="1">
      <alignment horizontal="center" vertical="center" shrinkToFit="1"/>
    </xf>
    <xf numFmtId="0" fontId="5" fillId="9" borderId="47" xfId="0" applyFont="1" applyFill="1" applyBorder="1" applyAlignment="1">
      <alignment horizontal="center" vertical="center" shrinkToFit="1"/>
    </xf>
    <xf numFmtId="0" fontId="9" fillId="9" borderId="47" xfId="0" applyFont="1" applyFill="1" applyBorder="1" applyAlignment="1">
      <alignment horizontal="left" vertical="center" wrapText="1" shrinkToFit="1"/>
    </xf>
    <xf numFmtId="0" fontId="7" fillId="8" borderId="11" xfId="0" applyFont="1" applyFill="1" applyBorder="1" applyAlignment="1">
      <alignment horizontal="right" vertical="center" wrapText="1" shrinkToFit="1"/>
    </xf>
    <xf numFmtId="0" fontId="7" fillId="7" borderId="30" xfId="0" applyFont="1" applyFill="1" applyBorder="1" applyAlignment="1">
      <alignment horizontal="right" vertical="center" shrinkToFit="1"/>
    </xf>
    <xf numFmtId="0" fontId="7" fillId="8" borderId="30" xfId="0" applyFont="1" applyFill="1" applyBorder="1" applyAlignment="1">
      <alignment horizontal="right" vertical="center" wrapText="1" shrinkToFit="1"/>
    </xf>
    <xf numFmtId="0" fontId="5" fillId="9" borderId="42" xfId="0" applyFont="1" applyFill="1" applyBorder="1" applyAlignment="1">
      <alignment horizontal="center" vertical="center" shrinkToFit="1"/>
    </xf>
    <xf numFmtId="0" fontId="9" fillId="9" borderId="42" xfId="0" applyFont="1" applyFill="1" applyBorder="1" applyAlignment="1">
      <alignment horizontal="left" vertical="center" wrapText="1" shrinkToFit="1"/>
    </xf>
    <xf numFmtId="0" fontId="7" fillId="8" borderId="20" xfId="0" applyFont="1" applyFill="1" applyBorder="1" applyAlignment="1">
      <alignment horizontal="right" vertical="center" wrapText="1" shrinkToFit="1"/>
    </xf>
    <xf numFmtId="0" fontId="5" fillId="6" borderId="76" xfId="0" applyFont="1" applyFill="1" applyBorder="1" applyAlignment="1">
      <alignment horizontal="center" vertical="center" shrinkToFit="1"/>
    </xf>
    <xf numFmtId="0" fontId="7" fillId="7" borderId="75" xfId="0" applyFont="1" applyFill="1" applyBorder="1" applyAlignment="1">
      <alignment horizontal="right" vertical="center" wrapText="1"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40" xfId="0" applyFont="1" applyBorder="1" applyAlignment="1">
      <alignment horizontal="center" vertical="center" shrinkToFit="1"/>
    </xf>
    <xf numFmtId="0" fontId="5" fillId="0" borderId="40" xfId="0" applyFont="1" applyBorder="1" applyAlignment="1">
      <alignment horizontal="center" vertical="center" shrinkToFit="1"/>
    </xf>
    <xf numFmtId="0" fontId="5" fillId="0" borderId="65" xfId="0" applyFont="1" applyBorder="1" applyAlignment="1">
      <alignment horizontal="center" vertical="center" shrinkToFit="1"/>
    </xf>
    <xf numFmtId="0" fontId="5" fillId="0" borderId="36" xfId="0" applyFont="1" applyBorder="1" applyAlignment="1">
      <alignment horizontal="center" vertical="center" shrinkToFit="1"/>
    </xf>
    <xf numFmtId="0" fontId="13" fillId="0" borderId="91" xfId="0" applyFont="1" applyBorder="1" applyAlignment="1">
      <alignment horizontal="center" vertical="center" shrinkToFit="1"/>
    </xf>
    <xf numFmtId="0" fontId="13" fillId="0" borderId="92"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93" xfId="0" applyFont="1" applyBorder="1" applyAlignment="1">
      <alignment horizontal="center" vertical="center" shrinkToFit="1"/>
    </xf>
    <xf numFmtId="0" fontId="5" fillId="0" borderId="91" xfId="0" applyFont="1" applyBorder="1" applyAlignment="1">
      <alignment horizontal="center" vertical="center" shrinkToFit="1"/>
    </xf>
    <xf numFmtId="0" fontId="7" fillId="3" borderId="21" xfId="0" applyFont="1" applyFill="1" applyBorder="1" applyAlignment="1">
      <alignment vertical="center" shrinkToFit="1"/>
    </xf>
    <xf numFmtId="0" fontId="5" fillId="2" borderId="90" xfId="0" applyFont="1" applyFill="1" applyBorder="1" applyAlignment="1">
      <alignment horizontal="center" vertical="center" shrinkToFit="1"/>
    </xf>
    <xf numFmtId="49" fontId="5" fillId="0" borderId="16" xfId="0" applyNumberFormat="1" applyFont="1" applyBorder="1" applyAlignment="1" applyProtection="1">
      <alignment horizontal="center" vertical="center" shrinkToFit="1"/>
      <protection locked="0"/>
    </xf>
    <xf numFmtId="0" fontId="7" fillId="3" borderId="31" xfId="0" applyFont="1" applyFill="1" applyBorder="1" applyAlignment="1">
      <alignment horizontal="center" vertical="center" shrinkToFit="1"/>
    </xf>
    <xf numFmtId="0" fontId="13" fillId="10" borderId="20" xfId="0" applyFont="1" applyFill="1" applyBorder="1" applyAlignment="1">
      <alignment horizontal="center" vertical="center" shrinkToFit="1"/>
    </xf>
    <xf numFmtId="0" fontId="5" fillId="10" borderId="42" xfId="0" applyFont="1" applyFill="1" applyBorder="1" applyAlignment="1">
      <alignment horizontal="center" vertical="center" shrinkToFit="1"/>
    </xf>
    <xf numFmtId="49" fontId="13" fillId="0" borderId="6"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6" xfId="0" applyNumberFormat="1" applyFont="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shrinkToFit="1"/>
      <protection locked="0"/>
    </xf>
    <xf numFmtId="0" fontId="5" fillId="4" borderId="25" xfId="0" applyFont="1" applyFill="1" applyBorder="1" applyAlignment="1">
      <alignment horizontal="center" vertical="center"/>
    </xf>
    <xf numFmtId="0" fontId="3" fillId="0" borderId="0" xfId="0" applyFont="1" applyAlignment="1">
      <alignment horizontal="center" vertical="center"/>
    </xf>
    <xf numFmtId="0" fontId="9" fillId="0" borderId="0" xfId="0" applyFont="1" applyAlignment="1">
      <alignment horizontal="center" vertical="center"/>
    </xf>
    <xf numFmtId="0" fontId="15" fillId="0" borderId="98" xfId="0" applyFont="1" applyBorder="1" applyAlignment="1">
      <alignment vertical="center" wrapText="1"/>
    </xf>
    <xf numFmtId="0" fontId="15" fillId="0" borderId="99" xfId="0" applyFont="1" applyBorder="1" applyAlignment="1">
      <alignment vertical="center" wrapText="1"/>
    </xf>
    <xf numFmtId="0" fontId="15" fillId="0" borderId="97" xfId="0" applyFont="1" applyBorder="1" applyAlignment="1">
      <alignment vertical="center" wrapText="1"/>
    </xf>
    <xf numFmtId="0" fontId="15" fillId="0" borderId="96" xfId="0" applyFont="1" applyBorder="1" applyAlignment="1">
      <alignment vertical="center" wrapText="1"/>
    </xf>
    <xf numFmtId="0" fontId="15" fillId="0" borderId="100" xfId="0" applyFont="1" applyBorder="1" applyAlignment="1">
      <alignment vertical="center" wrapText="1"/>
    </xf>
    <xf numFmtId="0" fontId="5" fillId="6" borderId="90" xfId="0" applyFont="1" applyFill="1" applyBorder="1" applyAlignment="1">
      <alignment horizontal="center" vertical="center" shrinkToFit="1"/>
    </xf>
    <xf numFmtId="0" fontId="5" fillId="0" borderId="18" xfId="0" applyFont="1" applyBorder="1" applyAlignment="1">
      <alignment horizontal="center" vertical="center" shrinkToFit="1"/>
    </xf>
    <xf numFmtId="0" fontId="5" fillId="0" borderId="26" xfId="0" applyFont="1" applyBorder="1" applyAlignment="1">
      <alignment horizontal="center" vertical="center" shrinkToFit="1"/>
    </xf>
    <xf numFmtId="0" fontId="5" fillId="6" borderId="81" xfId="0" applyFont="1" applyFill="1" applyBorder="1" applyAlignment="1">
      <alignment horizontal="center" vertical="center" shrinkToFit="1"/>
    </xf>
    <xf numFmtId="0" fontId="15" fillId="0" borderId="101" xfId="0" applyFont="1" applyBorder="1" applyAlignment="1">
      <alignment vertical="center" wrapText="1"/>
    </xf>
    <xf numFmtId="0" fontId="15" fillId="0" borderId="102" xfId="0" applyFont="1" applyBorder="1" applyAlignment="1">
      <alignment vertical="center" wrapText="1"/>
    </xf>
    <xf numFmtId="0" fontId="3" fillId="0" borderId="0" xfId="0" applyFont="1" applyAlignment="1">
      <alignment vertical="center" wrapText="1"/>
    </xf>
    <xf numFmtId="0" fontId="5" fillId="11" borderId="103" xfId="0" applyFont="1" applyFill="1" applyBorder="1" applyAlignment="1">
      <alignment horizontal="left" vertical="center"/>
    </xf>
    <xf numFmtId="0" fontId="5" fillId="11" borderId="104" xfId="0" applyFont="1" applyFill="1" applyBorder="1" applyAlignment="1">
      <alignment horizontal="center" vertical="center" shrinkToFit="1"/>
    </xf>
    <xf numFmtId="0" fontId="5" fillId="11" borderId="104" xfId="0" applyFont="1" applyFill="1" applyBorder="1" applyAlignment="1">
      <alignment horizontal="center" vertical="center"/>
    </xf>
    <xf numFmtId="0" fontId="3" fillId="11" borderId="105" xfId="0" applyFont="1" applyFill="1" applyBorder="1">
      <alignment vertical="center"/>
    </xf>
    <xf numFmtId="0" fontId="5" fillId="11" borderId="106" xfId="0" applyFont="1" applyFill="1" applyBorder="1" applyAlignment="1">
      <alignment horizontal="left" vertical="center"/>
    </xf>
    <xf numFmtId="0" fontId="5" fillId="11" borderId="0" xfId="0" applyFont="1" applyFill="1" applyAlignment="1">
      <alignment horizontal="center" vertical="center" shrinkToFit="1"/>
    </xf>
    <xf numFmtId="0" fontId="5" fillId="11" borderId="0" xfId="0" applyFont="1" applyFill="1" applyAlignment="1">
      <alignment horizontal="center" vertical="center"/>
    </xf>
    <xf numFmtId="0" fontId="3" fillId="11" borderId="107" xfId="0" applyFont="1" applyFill="1" applyBorder="1">
      <alignment vertical="center"/>
    </xf>
    <xf numFmtId="0" fontId="5" fillId="11" borderId="106" xfId="0" applyFont="1" applyFill="1" applyBorder="1" applyAlignment="1">
      <alignment horizontal="center" vertical="center" shrinkToFit="1"/>
    </xf>
    <xf numFmtId="0" fontId="5" fillId="11" borderId="108" xfId="0" applyFont="1" applyFill="1" applyBorder="1" applyAlignment="1">
      <alignment horizontal="center" vertical="center" shrinkToFit="1"/>
    </xf>
    <xf numFmtId="0" fontId="5" fillId="11" borderId="109" xfId="0" applyFont="1" applyFill="1" applyBorder="1" applyAlignment="1">
      <alignment horizontal="center" vertical="center" shrinkToFit="1"/>
    </xf>
    <xf numFmtId="0" fontId="5" fillId="11" borderId="109" xfId="0" applyFont="1" applyFill="1" applyBorder="1" applyAlignment="1">
      <alignment horizontal="center" vertical="center"/>
    </xf>
    <xf numFmtId="0" fontId="3" fillId="11" borderId="110" xfId="0" applyFont="1" applyFill="1" applyBorder="1">
      <alignment vertical="center"/>
    </xf>
    <xf numFmtId="0" fontId="3" fillId="11" borderId="0" xfId="0" applyFont="1" applyFill="1" applyAlignment="1">
      <alignment horizontal="left" vertical="center"/>
    </xf>
    <xf numFmtId="0" fontId="3" fillId="11" borderId="109" xfId="0" applyFont="1" applyFill="1" applyBorder="1" applyAlignment="1">
      <alignment horizontal="left" vertical="center"/>
    </xf>
    <xf numFmtId="0" fontId="15" fillId="0" borderId="0" xfId="0" applyFont="1" applyAlignment="1">
      <alignment vertical="center" wrapText="1"/>
    </xf>
    <xf numFmtId="0" fontId="3" fillId="0" borderId="0" xfId="0" applyFont="1" applyAlignment="1">
      <alignment vertical="center" shrinkToFit="1"/>
    </xf>
    <xf numFmtId="0" fontId="16" fillId="0" borderId="0" xfId="0" applyFont="1">
      <alignment vertical="center"/>
    </xf>
    <xf numFmtId="0" fontId="17" fillId="0" borderId="0" xfId="2" applyFont="1" applyAlignment="1">
      <alignment horizontal="right" vertical="center" shrinkToFit="1"/>
    </xf>
    <xf numFmtId="0" fontId="18" fillId="0" borderId="0" xfId="0" applyFont="1">
      <alignment vertical="center"/>
    </xf>
    <xf numFmtId="0" fontId="5" fillId="2" borderId="81" xfId="0" applyFont="1" applyFill="1" applyBorder="1" applyAlignment="1">
      <alignment horizontal="center" vertical="center" shrinkToFit="1"/>
    </xf>
    <xf numFmtId="0" fontId="7" fillId="0" borderId="0" xfId="0" applyFont="1" applyAlignment="1">
      <alignment horizontal="right" vertical="center" wrapText="1" shrinkToFit="1"/>
    </xf>
    <xf numFmtId="0" fontId="11" fillId="0" borderId="0" xfId="0" applyFont="1" applyAlignment="1">
      <alignment horizontal="center" vertical="center" wrapText="1" shrinkToFit="1"/>
    </xf>
    <xf numFmtId="0" fontId="7" fillId="0" borderId="72" xfId="0" applyFont="1" applyBorder="1" applyAlignment="1">
      <alignment horizontal="right" vertical="center" shrinkToFit="1"/>
    </xf>
    <xf numFmtId="0" fontId="7" fillId="0" borderId="77" xfId="0" applyFont="1" applyBorder="1" applyAlignment="1">
      <alignment horizontal="right" vertical="center" shrinkToFit="1"/>
    </xf>
    <xf numFmtId="0" fontId="9" fillId="6" borderId="49" xfId="0" applyFont="1" applyFill="1" applyBorder="1" applyAlignment="1">
      <alignment horizontal="left" vertical="center" wrapText="1" shrinkToFit="1"/>
    </xf>
    <xf numFmtId="0" fontId="9" fillId="12" borderId="42" xfId="0" applyFont="1" applyFill="1" applyBorder="1" applyAlignment="1">
      <alignment vertical="center" shrinkToFit="1"/>
    </xf>
    <xf numFmtId="0" fontId="9" fillId="12" borderId="49" xfId="0" applyFont="1" applyFill="1" applyBorder="1" applyAlignment="1">
      <alignment vertical="center" wrapText="1" shrinkToFit="1"/>
    </xf>
    <xf numFmtId="0" fontId="7" fillId="7" borderId="20" xfId="0" applyFont="1" applyFill="1" applyBorder="1" applyAlignment="1">
      <alignment horizontal="center" vertical="center" shrinkToFit="1"/>
    </xf>
    <xf numFmtId="0" fontId="5" fillId="6" borderId="42" xfId="0" applyFont="1" applyFill="1" applyBorder="1" applyAlignment="1">
      <alignment horizontal="left" vertical="center" shrinkToFit="1"/>
    </xf>
    <xf numFmtId="0" fontId="5" fillId="6" borderId="47" xfId="0" applyFont="1" applyFill="1" applyBorder="1" applyAlignment="1">
      <alignment horizontal="left" vertical="center" shrinkToFit="1"/>
    </xf>
    <xf numFmtId="0" fontId="3" fillId="8" borderId="74" xfId="0" applyFont="1" applyFill="1" applyBorder="1" applyAlignment="1">
      <alignment horizontal="center" vertical="center" wrapText="1"/>
    </xf>
    <xf numFmtId="0" fontId="5" fillId="9" borderId="42" xfId="0" applyFont="1" applyFill="1" applyBorder="1" applyAlignment="1">
      <alignment horizontal="left" vertical="center" wrapText="1" shrinkToFit="1"/>
    </xf>
    <xf numFmtId="0" fontId="5" fillId="9" borderId="47" xfId="0" applyFont="1" applyFill="1" applyBorder="1" applyAlignment="1">
      <alignment horizontal="left" vertical="center" wrapText="1" shrinkToFit="1"/>
    </xf>
    <xf numFmtId="0" fontId="5" fillId="6" borderId="49" xfId="0" applyFont="1" applyFill="1" applyBorder="1" applyAlignment="1">
      <alignment horizontal="left" vertical="center" wrapText="1" shrinkToFit="1"/>
    </xf>
    <xf numFmtId="0" fontId="5" fillId="6" borderId="76" xfId="0" applyFont="1" applyFill="1" applyBorder="1" applyAlignment="1">
      <alignment horizontal="left" vertical="center" wrapText="1" shrinkToFit="1"/>
    </xf>
    <xf numFmtId="0" fontId="5" fillId="0" borderId="7" xfId="0" applyFont="1" applyBorder="1" applyAlignment="1">
      <alignment horizontal="center" vertical="center" shrinkToFit="1"/>
    </xf>
    <xf numFmtId="0" fontId="5" fillId="0" borderId="118" xfId="0" applyFont="1" applyBorder="1" applyAlignment="1">
      <alignment horizontal="center" vertical="center" shrinkToFit="1"/>
    </xf>
    <xf numFmtId="0" fontId="5" fillId="13" borderId="38" xfId="0" applyFont="1" applyFill="1" applyBorder="1" applyAlignment="1">
      <alignment horizontal="center" vertical="center" shrinkToFit="1"/>
    </xf>
    <xf numFmtId="0" fontId="5" fillId="13" borderId="39" xfId="0" applyFont="1" applyFill="1" applyBorder="1" applyAlignment="1">
      <alignment horizontal="center" vertical="center" shrinkToFit="1"/>
    </xf>
    <xf numFmtId="0" fontId="7" fillId="0" borderId="19" xfId="0" applyFont="1" applyBorder="1" applyAlignment="1">
      <alignment horizontal="center" vertical="center" shrinkToFit="1"/>
    </xf>
    <xf numFmtId="0" fontId="5" fillId="10" borderId="28" xfId="0" applyFont="1" applyFill="1" applyBorder="1" applyAlignment="1">
      <alignment horizontal="center" vertical="center"/>
    </xf>
    <xf numFmtId="0" fontId="3" fillId="8" borderId="5" xfId="0" applyFont="1" applyFill="1" applyBorder="1" applyAlignment="1">
      <alignment horizontal="center" vertical="center" wrapText="1"/>
    </xf>
    <xf numFmtId="9" fontId="5" fillId="11" borderId="18" xfId="0" applyNumberFormat="1" applyFont="1" applyFill="1" applyBorder="1" applyAlignment="1">
      <alignment horizontal="center" vertical="center" shrinkToFit="1"/>
    </xf>
    <xf numFmtId="0" fontId="7" fillId="0" borderId="99" xfId="0" applyFont="1" applyBorder="1" applyAlignment="1">
      <alignment horizontal="right" vertical="center" shrinkToFit="1"/>
    </xf>
    <xf numFmtId="0" fontId="7" fillId="0" borderId="128" xfId="0" applyFont="1" applyBorder="1" applyAlignment="1">
      <alignment horizontal="right" vertical="center" shrinkToFit="1"/>
    </xf>
    <xf numFmtId="0" fontId="7" fillId="13" borderId="3" xfId="0" applyFont="1" applyFill="1" applyBorder="1" applyAlignment="1">
      <alignment vertical="center" shrinkToFit="1"/>
    </xf>
    <xf numFmtId="0" fontId="7" fillId="13" borderId="36" xfId="0" applyFont="1" applyFill="1" applyBorder="1" applyAlignment="1">
      <alignment vertical="center" shrinkToFit="1"/>
    </xf>
    <xf numFmtId="0" fontId="7" fillId="0" borderId="124" xfId="0" applyFont="1" applyBorder="1" applyAlignment="1">
      <alignment horizontal="center" vertical="center" shrinkToFit="1"/>
    </xf>
    <xf numFmtId="0" fontId="5" fillId="15" borderId="66" xfId="0" applyFont="1" applyFill="1" applyBorder="1" applyAlignment="1">
      <alignment horizontal="center" vertical="center" shrinkToFit="1"/>
    </xf>
    <xf numFmtId="0" fontId="9" fillId="15" borderId="67" xfId="0" applyFont="1" applyFill="1" applyBorder="1" applyAlignment="1">
      <alignment horizontal="center" vertical="center" shrinkToFit="1"/>
    </xf>
    <xf numFmtId="0" fontId="15" fillId="0" borderId="127" xfId="0" applyFont="1" applyBorder="1" applyAlignment="1">
      <alignment vertical="center" wrapText="1"/>
    </xf>
    <xf numFmtId="0" fontId="6" fillId="3" borderId="31" xfId="0" applyFont="1" applyFill="1" applyBorder="1" applyAlignment="1">
      <alignment horizontal="right" vertical="center" shrinkToFit="1"/>
    </xf>
    <xf numFmtId="0" fontId="5" fillId="2" borderId="132" xfId="0" applyFont="1" applyFill="1" applyBorder="1" applyAlignment="1">
      <alignment horizontal="center" vertical="center" shrinkToFit="1"/>
    </xf>
    <xf numFmtId="0" fontId="5" fillId="2" borderId="49" xfId="0" applyFont="1" applyFill="1" applyBorder="1" applyAlignment="1">
      <alignment vertical="center" shrinkToFit="1"/>
    </xf>
    <xf numFmtId="0" fontId="5" fillId="0" borderId="0" xfId="0" applyFont="1" applyAlignment="1" applyProtection="1">
      <alignment horizontal="center" vertical="center" shrinkToFit="1"/>
      <protection locked="0"/>
    </xf>
    <xf numFmtId="0" fontId="5" fillId="2" borderId="60" xfId="0" applyFont="1" applyFill="1" applyBorder="1" applyAlignment="1">
      <alignment horizontal="left" vertical="center" shrinkToFit="1"/>
    </xf>
    <xf numFmtId="0" fontId="5" fillId="2" borderId="134" xfId="0" applyFont="1" applyFill="1" applyBorder="1" applyAlignment="1">
      <alignment horizontal="center" vertical="center" shrinkToFit="1"/>
    </xf>
    <xf numFmtId="0" fontId="5" fillId="2" borderId="54" xfId="0" applyFont="1" applyFill="1" applyBorder="1" applyAlignment="1">
      <alignment horizontal="left" vertical="center" shrinkToFit="1"/>
    </xf>
    <xf numFmtId="0" fontId="6" fillId="3" borderId="55" xfId="0" applyFont="1" applyFill="1" applyBorder="1" applyAlignment="1">
      <alignment horizontal="right" vertical="center" shrinkToFit="1"/>
    </xf>
    <xf numFmtId="0" fontId="5" fillId="17" borderId="63" xfId="0" applyFont="1" applyFill="1" applyBorder="1" applyAlignment="1">
      <alignment horizontal="center" vertical="center" shrinkToFit="1"/>
    </xf>
    <xf numFmtId="0" fontId="9" fillId="17" borderId="63" xfId="0" applyFont="1" applyFill="1" applyBorder="1" applyAlignment="1">
      <alignment horizontal="left" vertical="center" shrinkToFit="1"/>
    </xf>
    <xf numFmtId="0" fontId="7" fillId="17" borderId="63" xfId="0" applyFont="1" applyFill="1" applyBorder="1" applyAlignment="1">
      <alignment horizontal="right" vertical="center" wrapText="1" shrinkToFit="1"/>
    </xf>
    <xf numFmtId="0" fontId="13" fillId="17" borderId="63" xfId="0" applyFont="1" applyFill="1" applyBorder="1" applyAlignment="1">
      <alignment horizontal="center" vertical="center" shrinkToFit="1"/>
    </xf>
    <xf numFmtId="0" fontId="5" fillId="0" borderId="145" xfId="0" applyFont="1" applyBorder="1" applyAlignment="1">
      <alignment horizontal="center" vertical="center" shrinkToFit="1"/>
    </xf>
    <xf numFmtId="0" fontId="15" fillId="0" borderId="100" xfId="0" applyFont="1" applyBorder="1" applyAlignment="1">
      <alignment horizontal="right" vertical="center" shrinkToFit="1"/>
    </xf>
    <xf numFmtId="0" fontId="7" fillId="0" borderId="128" xfId="0" applyFont="1" applyBorder="1" applyAlignment="1">
      <alignment vertical="center" wrapText="1" shrinkToFit="1"/>
    </xf>
    <xf numFmtId="0" fontId="15" fillId="0" borderId="128" xfId="0" applyFont="1" applyBorder="1" applyAlignment="1">
      <alignment vertical="center" wrapText="1" shrinkToFit="1"/>
    </xf>
    <xf numFmtId="0" fontId="15" fillId="0" borderId="99" xfId="0" applyFont="1" applyBorder="1" applyAlignment="1">
      <alignment vertical="center" wrapText="1" shrinkToFit="1"/>
    </xf>
    <xf numFmtId="0" fontId="15" fillId="0" borderId="129" xfId="0" applyFont="1" applyBorder="1" applyAlignment="1">
      <alignment horizontal="left" vertical="center" wrapText="1" shrinkToFit="1"/>
    </xf>
    <xf numFmtId="0" fontId="15" fillId="0" borderId="99" xfId="0" applyFont="1" applyBorder="1" applyAlignment="1">
      <alignment horizontal="left" vertical="center" wrapText="1" shrinkToFit="1"/>
    </xf>
    <xf numFmtId="0" fontId="15" fillId="0" borderId="138" xfId="0" applyFont="1" applyBorder="1" applyAlignment="1">
      <alignment horizontal="left" vertical="center" wrapText="1" shrinkToFit="1"/>
    </xf>
    <xf numFmtId="49" fontId="5" fillId="0" borderId="24" xfId="0" applyNumberFormat="1" applyFont="1" applyBorder="1" applyAlignment="1" applyProtection="1">
      <alignment horizontal="center" vertical="center" shrinkToFit="1"/>
      <protection locked="0"/>
    </xf>
    <xf numFmtId="49" fontId="5" fillId="0" borderId="23" xfId="0" applyNumberFormat="1" applyFont="1" applyBorder="1" applyAlignment="1" applyProtection="1">
      <alignment horizontal="center" vertical="center" shrinkToFit="1"/>
      <protection locked="0"/>
    </xf>
    <xf numFmtId="181" fontId="7" fillId="0" borderId="0" xfId="0" applyNumberFormat="1" applyFont="1" applyAlignment="1">
      <alignment horizontal="right" vertical="center" shrinkToFit="1"/>
    </xf>
    <xf numFmtId="181" fontId="5" fillId="0" borderId="0" xfId="0" applyNumberFormat="1" applyFont="1" applyAlignment="1">
      <alignment horizontal="center" vertical="center" shrinkToFit="1"/>
    </xf>
    <xf numFmtId="181" fontId="3" fillId="0" borderId="0" xfId="0" applyNumberFormat="1" applyFont="1" applyAlignment="1">
      <alignment vertical="center" shrinkToFit="1"/>
    </xf>
    <xf numFmtId="181" fontId="3" fillId="0" borderId="20" xfId="0" applyNumberFormat="1" applyFont="1" applyBorder="1" applyAlignment="1">
      <alignment vertical="center" shrinkToFit="1"/>
    </xf>
    <xf numFmtId="49" fontId="5" fillId="0" borderId="0" xfId="0" applyNumberFormat="1" applyFont="1" applyAlignment="1">
      <alignment horizontal="center" vertical="center" shrinkToFit="1"/>
    </xf>
    <xf numFmtId="49" fontId="7" fillId="0" borderId="0" xfId="0" applyNumberFormat="1" applyFont="1" applyAlignment="1">
      <alignment horizontal="center" vertical="center" shrinkToFit="1"/>
    </xf>
    <xf numFmtId="49" fontId="5" fillId="0" borderId="0" xfId="0" applyNumberFormat="1" applyFont="1" applyAlignment="1">
      <alignment horizontal="center" vertical="center"/>
    </xf>
    <xf numFmtId="49" fontId="3" fillId="0" borderId="0" xfId="0" applyNumberFormat="1" applyFont="1" applyAlignment="1">
      <alignment horizontal="center" vertical="center"/>
    </xf>
    <xf numFmtId="49" fontId="5" fillId="5" borderId="20"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6" borderId="20" xfId="0" applyNumberFormat="1" applyFont="1" applyFill="1" applyBorder="1" applyAlignment="1">
      <alignment horizontal="center" vertical="center" shrinkToFit="1"/>
    </xf>
    <xf numFmtId="49" fontId="5" fillId="9" borderId="20" xfId="0" applyNumberFormat="1" applyFont="1" applyFill="1" applyBorder="1" applyAlignment="1">
      <alignment horizontal="center" vertical="center" shrinkToFit="1"/>
    </xf>
    <xf numFmtId="49" fontId="5" fillId="15" borderId="20" xfId="0" applyNumberFormat="1" applyFont="1" applyFill="1" applyBorder="1" applyAlignment="1">
      <alignment horizontal="center" vertical="center" shrinkToFit="1"/>
    </xf>
    <xf numFmtId="0" fontId="7" fillId="5" borderId="20" xfId="0" applyFont="1" applyFill="1" applyBorder="1" applyAlignment="1">
      <alignment horizontal="center" vertical="center" wrapText="1" shrinkToFit="1"/>
    </xf>
    <xf numFmtId="0" fontId="7" fillId="2" borderId="20" xfId="0" applyFont="1" applyFill="1" applyBorder="1" applyAlignment="1">
      <alignment vertical="center" wrapText="1" shrinkToFit="1"/>
    </xf>
    <xf numFmtId="0" fontId="7" fillId="2" borderId="20" xfId="0" applyFont="1" applyFill="1" applyBorder="1" applyAlignment="1">
      <alignment horizontal="left" vertical="center" wrapText="1" shrinkToFit="1"/>
    </xf>
    <xf numFmtId="0" fontId="7" fillId="6" borderId="20" xfId="0" applyFont="1" applyFill="1" applyBorder="1" applyAlignment="1">
      <alignment vertical="center" wrapText="1" shrinkToFit="1"/>
    </xf>
    <xf numFmtId="0" fontId="7" fillId="12" borderId="20" xfId="0" applyFont="1" applyFill="1" applyBorder="1" applyAlignment="1">
      <alignment vertical="center" wrapText="1" shrinkToFit="1"/>
    </xf>
    <xf numFmtId="0" fontId="7" fillId="6" borderId="20" xfId="0" applyFont="1" applyFill="1" applyBorder="1" applyAlignment="1">
      <alignment horizontal="left" vertical="center" wrapText="1" shrinkToFit="1"/>
    </xf>
    <xf numFmtId="0" fontId="7" fillId="9" borderId="20" xfId="0" applyFont="1" applyFill="1" applyBorder="1" applyAlignment="1">
      <alignment horizontal="left" vertical="center" wrapText="1" shrinkToFit="1"/>
    </xf>
    <xf numFmtId="0" fontId="7" fillId="15" borderId="20" xfId="0" applyFont="1" applyFill="1" applyBorder="1" applyAlignment="1">
      <alignment horizontal="center" vertical="center" wrapText="1" shrinkToFit="1"/>
    </xf>
    <xf numFmtId="0" fontId="7" fillId="9" borderId="20" xfId="0" applyFont="1" applyFill="1" applyBorder="1" applyAlignment="1">
      <alignment vertical="center" wrapText="1" shrinkToFit="1"/>
    </xf>
    <xf numFmtId="0" fontId="7" fillId="15" borderId="20" xfId="0" applyFont="1" applyFill="1" applyBorder="1" applyAlignment="1">
      <alignment vertical="center" wrapText="1" shrinkToFit="1"/>
    </xf>
    <xf numFmtId="0" fontId="23" fillId="0" borderId="0" xfId="0" applyFont="1" applyAlignment="1">
      <alignment horizontal="center" vertical="center"/>
    </xf>
    <xf numFmtId="0" fontId="22" fillId="0" borderId="0" xfId="0" applyFont="1">
      <alignment vertical="center"/>
    </xf>
    <xf numFmtId="0" fontId="0" fillId="0" borderId="89" xfId="0" applyBorder="1">
      <alignment vertical="center"/>
    </xf>
    <xf numFmtId="0" fontId="22" fillId="0" borderId="69" xfId="0" applyFont="1" applyBorder="1">
      <alignment vertical="center"/>
    </xf>
    <xf numFmtId="0" fontId="22" fillId="0" borderId="140" xfId="0" applyFont="1" applyBorder="1">
      <alignment vertical="center"/>
    </xf>
    <xf numFmtId="0" fontId="0" fillId="0" borderId="89" xfId="0" applyBorder="1" applyAlignment="1">
      <alignment horizontal="center" vertical="center"/>
    </xf>
    <xf numFmtId="0" fontId="0" fillId="0" borderId="0" xfId="0" applyAlignment="1">
      <alignment horizontal="center" vertical="center"/>
    </xf>
    <xf numFmtId="0" fontId="5" fillId="3" borderId="161" xfId="0" applyFont="1" applyFill="1" applyBorder="1" applyAlignment="1">
      <alignment vertical="center" shrinkToFit="1"/>
    </xf>
    <xf numFmtId="0" fontId="5" fillId="3" borderId="162" xfId="0" applyFont="1" applyFill="1" applyBorder="1" applyAlignment="1">
      <alignment vertical="center" shrinkToFit="1"/>
    </xf>
    <xf numFmtId="0" fontId="7" fillId="3" borderId="162" xfId="0" applyFont="1" applyFill="1" applyBorder="1" applyAlignment="1">
      <alignment horizontal="right" vertical="center" shrinkToFit="1"/>
    </xf>
    <xf numFmtId="0" fontId="5" fillId="3" borderId="162" xfId="0" applyFont="1" applyFill="1" applyBorder="1" applyAlignment="1">
      <alignment horizontal="center" vertical="center" shrinkToFit="1"/>
    </xf>
    <xf numFmtId="0" fontId="5" fillId="3" borderId="163" xfId="0" applyFont="1" applyFill="1" applyBorder="1" applyAlignment="1">
      <alignment horizontal="center" vertical="center" shrinkToFit="1"/>
    </xf>
    <xf numFmtId="0" fontId="5" fillId="3" borderId="164" xfId="0" applyFont="1" applyFill="1" applyBorder="1" applyAlignment="1">
      <alignment vertical="center" shrinkToFit="1"/>
    </xf>
    <xf numFmtId="0" fontId="9" fillId="3" borderId="0" xfId="0" applyFont="1" applyFill="1">
      <alignment vertical="center"/>
    </xf>
    <xf numFmtId="0" fontId="7" fillId="3" borderId="0" xfId="0" applyFont="1" applyFill="1" applyAlignment="1">
      <alignment horizontal="right" vertical="center" shrinkToFit="1"/>
    </xf>
    <xf numFmtId="0" fontId="5" fillId="3" borderId="0" xfId="0" applyFont="1" applyFill="1" applyAlignment="1">
      <alignment horizontal="center" vertical="center" shrinkToFit="1"/>
    </xf>
    <xf numFmtId="0" fontId="5" fillId="3" borderId="165" xfId="0" applyFont="1" applyFill="1" applyBorder="1" applyAlignment="1">
      <alignment horizontal="center" vertical="center" shrinkToFit="1"/>
    </xf>
    <xf numFmtId="0" fontId="5" fillId="3" borderId="164" xfId="0" applyFont="1" applyFill="1" applyBorder="1">
      <alignment vertical="center"/>
    </xf>
    <xf numFmtId="0" fontId="5" fillId="3" borderId="0" xfId="0" applyFont="1" applyFill="1">
      <alignment vertical="center"/>
    </xf>
    <xf numFmtId="0" fontId="7" fillId="3" borderId="0" xfId="0" applyFont="1" applyFill="1" applyAlignment="1">
      <alignment horizontal="right" vertical="center"/>
    </xf>
    <xf numFmtId="0" fontId="5" fillId="3" borderId="0" xfId="0" applyFont="1" applyFill="1" applyAlignment="1">
      <alignment horizontal="center" vertical="center"/>
    </xf>
    <xf numFmtId="0" fontId="5" fillId="3" borderId="166" xfId="0" applyFont="1" applyFill="1" applyBorder="1" applyAlignment="1">
      <alignment vertical="center" shrinkToFit="1"/>
    </xf>
    <xf numFmtId="0" fontId="5" fillId="3" borderId="167" xfId="0" applyFont="1" applyFill="1" applyBorder="1" applyAlignment="1">
      <alignment vertical="center" shrinkToFit="1"/>
    </xf>
    <xf numFmtId="0" fontId="7" fillId="3" borderId="167" xfId="0" applyFont="1" applyFill="1" applyBorder="1" applyAlignment="1">
      <alignment horizontal="right" vertical="center" shrinkToFit="1"/>
    </xf>
    <xf numFmtId="0" fontId="5" fillId="3" borderId="167" xfId="0" applyFont="1" applyFill="1" applyBorder="1" applyAlignment="1">
      <alignment horizontal="center" vertical="center" shrinkToFit="1"/>
    </xf>
    <xf numFmtId="0" fontId="5" fillId="3" borderId="168" xfId="0" applyFont="1" applyFill="1" applyBorder="1" applyAlignment="1">
      <alignment horizontal="center" vertical="center" shrinkToFit="1"/>
    </xf>
    <xf numFmtId="0" fontId="12" fillId="3" borderId="0" xfId="0" applyFont="1" applyFill="1">
      <alignment vertical="center"/>
    </xf>
    <xf numFmtId="0" fontId="28" fillId="0" borderId="0" xfId="0" applyFont="1">
      <alignment vertical="center"/>
    </xf>
    <xf numFmtId="0" fontId="29" fillId="0" borderId="23" xfId="0" applyFont="1" applyBorder="1" applyAlignment="1">
      <alignment horizontal="center" vertical="center" shrinkToFit="1"/>
    </xf>
    <xf numFmtId="49" fontId="29" fillId="0" borderId="15" xfId="0" applyNumberFormat="1" applyFont="1" applyBorder="1" applyAlignment="1">
      <alignment horizontal="center" vertical="center" shrinkToFit="1"/>
    </xf>
    <xf numFmtId="49" fontId="29" fillId="0" borderId="6" xfId="0" applyNumberFormat="1" applyFont="1" applyBorder="1" applyAlignment="1">
      <alignment horizontal="center" vertical="center" shrinkToFit="1"/>
    </xf>
    <xf numFmtId="0" fontId="29" fillId="0" borderId="6" xfId="0" applyFont="1" applyBorder="1" applyAlignment="1">
      <alignment horizontal="center" vertical="center" shrinkToFit="1"/>
    </xf>
    <xf numFmtId="0" fontId="29" fillId="18" borderId="51" xfId="0" applyFont="1" applyFill="1" applyBorder="1" applyAlignment="1">
      <alignment horizontal="center" vertical="center"/>
    </xf>
    <xf numFmtId="9" fontId="29" fillId="11" borderId="71" xfId="0" applyNumberFormat="1" applyFont="1" applyFill="1" applyBorder="1" applyAlignment="1">
      <alignment horizontal="center" vertical="center" shrinkToFit="1"/>
    </xf>
    <xf numFmtId="186" fontId="29" fillId="0" borderId="19" xfId="0" applyNumberFormat="1" applyFont="1" applyBorder="1" applyAlignment="1">
      <alignment horizontal="center" vertical="center" shrinkToFit="1"/>
    </xf>
    <xf numFmtId="0" fontId="11" fillId="0" borderId="0" xfId="0" applyFont="1" applyAlignment="1">
      <alignment horizontal="right" vertical="center" shrinkToFit="1"/>
    </xf>
    <xf numFmtId="0" fontId="9" fillId="0" borderId="0" xfId="0" applyFont="1" applyAlignment="1">
      <alignment horizontal="center" vertical="center" shrinkToFit="1"/>
    </xf>
    <xf numFmtId="0" fontId="5" fillId="15" borderId="95" xfId="0" applyFont="1" applyFill="1" applyBorder="1" applyAlignment="1">
      <alignment horizontal="center" vertical="center" wrapText="1" shrinkToFit="1"/>
    </xf>
    <xf numFmtId="0" fontId="33" fillId="0" borderId="0" xfId="0" applyFont="1">
      <alignment vertical="center"/>
    </xf>
    <xf numFmtId="178" fontId="35" fillId="0" borderId="0" xfId="0" applyNumberFormat="1" applyFont="1" applyAlignment="1">
      <alignment horizontal="center" vertical="center"/>
    </xf>
    <xf numFmtId="0" fontId="5" fillId="19" borderId="54" xfId="0" applyFont="1" applyFill="1" applyBorder="1" applyAlignment="1">
      <alignment horizontal="center" vertical="center" shrinkToFit="1"/>
    </xf>
    <xf numFmtId="0" fontId="5" fillId="19" borderId="49" xfId="0" applyFont="1" applyFill="1" applyBorder="1" applyAlignment="1">
      <alignment horizontal="center" vertical="center" shrinkToFit="1"/>
    </xf>
    <xf numFmtId="0" fontId="9" fillId="19" borderId="49" xfId="0" applyFont="1" applyFill="1" applyBorder="1" applyAlignment="1">
      <alignment vertical="center" wrapText="1" shrinkToFit="1"/>
    </xf>
    <xf numFmtId="0" fontId="6" fillId="20" borderId="55" xfId="0" applyFont="1" applyFill="1" applyBorder="1" applyAlignment="1">
      <alignment horizontal="right" vertical="center" wrapText="1" shrinkToFit="1"/>
    </xf>
    <xf numFmtId="0" fontId="6" fillId="20" borderId="31" xfId="0" applyFont="1" applyFill="1" applyBorder="1" applyAlignment="1">
      <alignment horizontal="right" vertical="center" wrapText="1" shrinkToFit="1"/>
    </xf>
    <xf numFmtId="0" fontId="7" fillId="20" borderId="20" xfId="0" applyFont="1" applyFill="1" applyBorder="1" applyAlignment="1">
      <alignment horizontal="right" vertical="center" wrapText="1" shrinkToFit="1"/>
    </xf>
    <xf numFmtId="0" fontId="7" fillId="20" borderId="75" xfId="0" applyFont="1" applyFill="1" applyBorder="1" applyAlignment="1">
      <alignment horizontal="right" vertical="center" wrapText="1" shrinkToFit="1"/>
    </xf>
    <xf numFmtId="0" fontId="9" fillId="21" borderId="54" xfId="0" applyFont="1" applyFill="1" applyBorder="1" applyAlignment="1">
      <alignment vertical="center" wrapText="1" shrinkToFit="1"/>
    </xf>
    <xf numFmtId="0" fontId="5" fillId="21" borderId="66" xfId="0" applyFont="1" applyFill="1" applyBorder="1" applyAlignment="1">
      <alignment horizontal="center" vertical="center" shrinkToFit="1"/>
    </xf>
    <xf numFmtId="0" fontId="9" fillId="21" borderId="67" xfId="0" applyFont="1" applyFill="1" applyBorder="1" applyAlignment="1">
      <alignment horizontal="center" vertical="center" shrinkToFit="1"/>
    </xf>
    <xf numFmtId="0" fontId="5" fillId="21" borderId="95" xfId="0" applyFont="1" applyFill="1" applyBorder="1" applyAlignment="1">
      <alignment horizontal="center" vertical="center"/>
    </xf>
    <xf numFmtId="0" fontId="5" fillId="9" borderId="66" xfId="0" applyFont="1" applyFill="1" applyBorder="1" applyAlignment="1">
      <alignment horizontal="center" vertical="center" shrinkToFit="1"/>
    </xf>
    <xf numFmtId="0" fontId="9" fillId="9" borderId="67" xfId="0" applyFont="1" applyFill="1" applyBorder="1" applyAlignment="1">
      <alignment horizontal="center" vertical="center" shrinkToFit="1"/>
    </xf>
    <xf numFmtId="0" fontId="5" fillId="9" borderId="95" xfId="0" applyFont="1" applyFill="1" applyBorder="1" applyAlignment="1">
      <alignment horizontal="center" vertical="center"/>
    </xf>
    <xf numFmtId="0" fontId="5" fillId="6" borderId="66" xfId="0" applyFont="1" applyFill="1" applyBorder="1" applyAlignment="1">
      <alignment horizontal="center" vertical="center" shrinkToFit="1"/>
    </xf>
    <xf numFmtId="0" fontId="9" fillId="6" borderId="67" xfId="0" applyFont="1" applyFill="1" applyBorder="1" applyAlignment="1">
      <alignment horizontal="center" vertical="center" shrinkToFit="1"/>
    </xf>
    <xf numFmtId="0" fontId="5" fillId="6" borderId="95" xfId="0" applyFont="1" applyFill="1" applyBorder="1" applyAlignment="1">
      <alignment horizontal="center" vertical="center"/>
    </xf>
    <xf numFmtId="0" fontId="5" fillId="2" borderId="95" xfId="0" applyFont="1" applyFill="1" applyBorder="1" applyAlignment="1">
      <alignment horizontal="center" vertical="center"/>
    </xf>
    <xf numFmtId="0" fontId="32" fillId="6" borderId="66" xfId="0" applyFont="1" applyFill="1" applyBorder="1" applyAlignment="1">
      <alignment horizontal="center" vertical="center" shrinkToFit="1"/>
    </xf>
    <xf numFmtId="0" fontId="32" fillId="9" borderId="66" xfId="0" applyFont="1" applyFill="1" applyBorder="1" applyAlignment="1">
      <alignment horizontal="center" vertical="center" shrinkToFit="1"/>
    </xf>
    <xf numFmtId="0" fontId="32" fillId="21" borderId="66" xfId="0" applyFont="1" applyFill="1" applyBorder="1" applyAlignment="1">
      <alignment horizontal="center" vertical="center" shrinkToFit="1"/>
    </xf>
    <xf numFmtId="0" fontId="32" fillId="15" borderId="66" xfId="0" applyFont="1" applyFill="1" applyBorder="1" applyAlignment="1">
      <alignment horizontal="center" vertical="center" shrinkToFit="1"/>
    </xf>
    <xf numFmtId="181" fontId="5" fillId="0" borderId="0" xfId="0" applyNumberFormat="1" applyFont="1" applyAlignment="1">
      <alignment vertical="center" wrapText="1"/>
    </xf>
    <xf numFmtId="181" fontId="7" fillId="0" borderId="0" xfId="0" applyNumberFormat="1" applyFont="1" applyAlignment="1">
      <alignment horizontal="right" vertical="center" wrapText="1"/>
    </xf>
    <xf numFmtId="181" fontId="5" fillId="0" borderId="0" xfId="0" applyNumberFormat="1" applyFont="1" applyAlignment="1">
      <alignment horizontal="center" vertical="center" wrapText="1"/>
    </xf>
    <xf numFmtId="181" fontId="3" fillId="0" borderId="0" xfId="0" applyNumberFormat="1" applyFont="1" applyAlignment="1">
      <alignment vertical="center" wrapText="1"/>
    </xf>
    <xf numFmtId="181" fontId="3" fillId="0" borderId="20" xfId="0" applyNumberFormat="1" applyFont="1" applyBorder="1" applyAlignment="1">
      <alignment vertical="center" wrapText="1"/>
    </xf>
    <xf numFmtId="182" fontId="3" fillId="0" borderId="20" xfId="0" applyNumberFormat="1" applyFont="1" applyBorder="1" applyAlignment="1">
      <alignment vertical="center" wrapText="1"/>
    </xf>
    <xf numFmtId="176" fontId="3" fillId="0" borderId="20" xfId="0" applyNumberFormat="1" applyFont="1" applyBorder="1" applyAlignment="1">
      <alignment vertical="center" wrapText="1"/>
    </xf>
    <xf numFmtId="38" fontId="3" fillId="0" borderId="20" xfId="1" applyFont="1" applyBorder="1" applyAlignment="1">
      <alignment vertical="center" wrapText="1"/>
    </xf>
    <xf numFmtId="9" fontId="3" fillId="0" borderId="20" xfId="0" applyNumberFormat="1" applyFont="1" applyBorder="1" applyAlignment="1">
      <alignment vertical="center" wrapText="1"/>
    </xf>
    <xf numFmtId="187" fontId="3" fillId="0" borderId="20" xfId="0" applyNumberFormat="1" applyFont="1" applyBorder="1" applyAlignment="1">
      <alignment vertical="center" wrapText="1"/>
    </xf>
    <xf numFmtId="188" fontId="3" fillId="0" borderId="20" xfId="0" applyNumberFormat="1" applyFont="1" applyBorder="1" applyAlignment="1">
      <alignment vertical="center" wrapText="1"/>
    </xf>
    <xf numFmtId="185" fontId="3" fillId="0" borderId="20" xfId="0" applyNumberFormat="1" applyFont="1" applyBorder="1" applyAlignment="1">
      <alignment vertical="center" wrapText="1"/>
    </xf>
    <xf numFmtId="179" fontId="3" fillId="0" borderId="20" xfId="0" applyNumberFormat="1" applyFont="1" applyBorder="1" applyAlignment="1">
      <alignment vertical="center" wrapText="1"/>
    </xf>
    <xf numFmtId="189" fontId="3" fillId="0" borderId="20" xfId="0" applyNumberFormat="1" applyFont="1" applyBorder="1" applyAlignment="1">
      <alignment vertical="center" wrapText="1"/>
    </xf>
    <xf numFmtId="0" fontId="9" fillId="2" borderId="169" xfId="0" applyFont="1" applyFill="1" applyBorder="1" applyAlignment="1">
      <alignment horizontal="center" vertical="center" shrinkToFit="1"/>
    </xf>
    <xf numFmtId="0" fontId="5" fillId="0" borderId="170" xfId="0" applyFont="1" applyBorder="1" applyAlignment="1">
      <alignment horizontal="center" vertical="center" shrinkToFit="1"/>
    </xf>
    <xf numFmtId="178" fontId="9" fillId="0" borderId="0" xfId="0" applyNumberFormat="1" applyFont="1" applyAlignment="1">
      <alignment horizontal="center" vertical="center" shrinkToFit="1"/>
    </xf>
    <xf numFmtId="0" fontId="29" fillId="0" borderId="24" xfId="0" applyFont="1" applyBorder="1" applyAlignment="1">
      <alignment horizontal="center" vertical="center" shrinkToFit="1"/>
    </xf>
    <xf numFmtId="190" fontId="3" fillId="0" borderId="20" xfId="1" applyNumberFormat="1" applyFont="1" applyBorder="1" applyAlignment="1">
      <alignment vertical="center" wrapText="1"/>
    </xf>
    <xf numFmtId="0" fontId="29" fillId="0" borderId="118" xfId="0" applyFont="1" applyBorder="1" applyAlignment="1">
      <alignment horizontal="center" vertical="center" shrinkToFit="1"/>
    </xf>
    <xf numFmtId="0" fontId="15" fillId="0" borderId="97" xfId="0" applyFont="1" applyBorder="1" applyAlignment="1">
      <alignment horizontal="left" vertical="center" wrapText="1" shrinkToFit="1"/>
    </xf>
    <xf numFmtId="186" fontId="5" fillId="0" borderId="19" xfId="0" applyNumberFormat="1" applyFont="1" applyBorder="1" applyAlignment="1" applyProtection="1">
      <alignment horizontal="center" vertical="center" shrinkToFit="1"/>
      <protection locked="0"/>
    </xf>
    <xf numFmtId="0" fontId="5" fillId="18" borderId="28" xfId="0" applyFont="1" applyFill="1" applyBorder="1" applyAlignment="1" applyProtection="1">
      <alignment horizontal="center" vertical="center"/>
      <protection locked="0"/>
    </xf>
    <xf numFmtId="178" fontId="3" fillId="0" borderId="20" xfId="0" applyNumberFormat="1" applyFont="1" applyBorder="1" applyAlignment="1">
      <alignment horizontal="center" vertical="center"/>
    </xf>
    <xf numFmtId="0" fontId="5" fillId="14" borderId="18" xfId="0" applyFont="1" applyFill="1" applyBorder="1" applyAlignment="1">
      <alignment horizontal="center" vertical="center" shrinkToFit="1"/>
    </xf>
    <xf numFmtId="0" fontId="20" fillId="14" borderId="18" xfId="0" applyFont="1" applyFill="1" applyBorder="1" applyAlignment="1">
      <alignment horizontal="center" vertical="center" shrinkToFit="1"/>
    </xf>
    <xf numFmtId="0" fontId="7" fillId="0" borderId="149" xfId="0" applyFont="1" applyBorder="1" applyAlignment="1">
      <alignment horizontal="left" vertical="center" shrinkToFit="1"/>
    </xf>
    <xf numFmtId="0" fontId="36" fillId="0" borderId="149" xfId="0" applyFont="1" applyBorder="1" applyAlignment="1">
      <alignment horizontal="left" vertical="center" shrinkToFit="1"/>
    </xf>
    <xf numFmtId="0" fontId="36" fillId="0" borderId="97" xfId="0" applyFont="1" applyBorder="1" applyAlignment="1">
      <alignment horizontal="left" vertical="center" shrinkToFit="1"/>
    </xf>
    <xf numFmtId="0" fontId="36" fillId="0" borderId="96" xfId="0" applyFont="1" applyBorder="1" applyAlignment="1">
      <alignment horizontal="left" vertical="center" shrinkToFit="1"/>
    </xf>
    <xf numFmtId="0" fontId="36" fillId="0" borderId="127" xfId="0" applyFont="1" applyBorder="1" applyAlignment="1">
      <alignment horizontal="left" vertical="center" shrinkToFit="1"/>
    </xf>
    <xf numFmtId="0" fontId="36" fillId="0" borderId="99" xfId="0" applyFont="1" applyBorder="1" applyAlignment="1">
      <alignment horizontal="left" vertical="center" shrinkToFit="1"/>
    </xf>
    <xf numFmtId="0" fontId="37" fillId="17" borderId="63" xfId="0" applyFont="1" applyFill="1" applyBorder="1" applyAlignment="1">
      <alignment horizontal="left" vertical="center"/>
    </xf>
    <xf numFmtId="0" fontId="7" fillId="5" borderId="20" xfId="0" applyFont="1" applyFill="1" applyBorder="1" applyAlignment="1">
      <alignment vertical="center" wrapText="1" shrinkToFit="1"/>
    </xf>
    <xf numFmtId="178" fontId="3" fillId="0" borderId="20" xfId="0" applyNumberFormat="1" applyFont="1" applyBorder="1" applyAlignment="1">
      <alignment vertical="center" wrapText="1"/>
    </xf>
    <xf numFmtId="0" fontId="29" fillId="13" borderId="92" xfId="0" applyFont="1" applyFill="1" applyBorder="1" applyAlignment="1">
      <alignment vertical="center" shrinkToFit="1"/>
    </xf>
    <xf numFmtId="0" fontId="29" fillId="13" borderId="93" xfId="0" applyFont="1" applyFill="1" applyBorder="1" applyAlignment="1">
      <alignment vertical="center" shrinkToFit="1"/>
    </xf>
    <xf numFmtId="0" fontId="36" fillId="0" borderId="138" xfId="0" applyFont="1" applyBorder="1" applyAlignment="1">
      <alignment horizontal="left" vertical="center" wrapText="1" shrinkToFit="1"/>
    </xf>
    <xf numFmtId="0" fontId="3" fillId="0" borderId="20" xfId="0" applyFont="1" applyBorder="1" applyAlignment="1">
      <alignment vertical="center" wrapText="1"/>
    </xf>
    <xf numFmtId="0" fontId="22" fillId="0" borderId="40" xfId="0" applyFont="1" applyBorder="1">
      <alignment vertical="center"/>
    </xf>
    <xf numFmtId="49" fontId="21" fillId="0" borderId="170" xfId="0" applyNumberFormat="1" applyFont="1" applyBorder="1" applyAlignment="1">
      <alignment horizontal="center" vertical="center" shrinkToFit="1"/>
    </xf>
    <xf numFmtId="49" fontId="5" fillId="0" borderId="171" xfId="0" applyNumberFormat="1" applyFont="1" applyBorder="1" applyAlignment="1">
      <alignment horizontal="center" vertical="center" shrinkToFit="1"/>
    </xf>
    <xf numFmtId="0" fontId="5" fillId="0" borderId="171" xfId="0" applyFont="1" applyBorder="1" applyAlignment="1">
      <alignment horizontal="center" vertical="center"/>
    </xf>
    <xf numFmtId="0" fontId="5" fillId="0" borderId="171" xfId="0" applyFont="1" applyBorder="1" applyAlignment="1">
      <alignment horizontal="center" vertical="center" shrinkToFit="1"/>
    </xf>
    <xf numFmtId="0" fontId="5" fillId="0" borderId="171" xfId="0" applyFont="1" applyBorder="1" applyAlignment="1">
      <alignment horizontal="left" vertical="center" wrapText="1" shrinkToFit="1"/>
    </xf>
    <xf numFmtId="0" fontId="5" fillId="0" borderId="171" xfId="0" applyFont="1" applyBorder="1" applyAlignment="1">
      <alignment horizontal="center" vertical="center" wrapText="1" shrinkToFit="1"/>
    </xf>
    <xf numFmtId="0" fontId="5" fillId="0" borderId="172" xfId="0" applyFont="1" applyBorder="1" applyAlignment="1">
      <alignment horizontal="center" vertical="center" shrinkToFit="1"/>
    </xf>
    <xf numFmtId="0" fontId="5" fillId="0" borderId="173" xfId="0" applyFont="1" applyBorder="1" applyAlignment="1">
      <alignment horizontal="center" vertical="center" shrinkToFit="1"/>
    </xf>
    <xf numFmtId="0" fontId="5" fillId="0" borderId="174" xfId="0" applyFont="1" applyBorder="1" applyAlignment="1">
      <alignment horizontal="left" vertical="center" shrinkToFit="1"/>
    </xf>
    <xf numFmtId="49" fontId="5" fillId="0" borderId="175" xfId="0" applyNumberFormat="1" applyFont="1" applyBorder="1" applyAlignment="1">
      <alignment horizontal="left" vertical="center" shrinkToFit="1"/>
    </xf>
    <xf numFmtId="49" fontId="5" fillId="0" borderId="170" xfId="0" applyNumberFormat="1" applyFont="1" applyBorder="1" applyAlignment="1">
      <alignment horizontal="left" vertical="center" shrinkToFit="1"/>
    </xf>
    <xf numFmtId="0" fontId="5" fillId="0" borderId="56" xfId="0" applyFont="1" applyBorder="1" applyAlignment="1">
      <alignment horizontal="center" vertical="center" shrinkToFit="1"/>
    </xf>
    <xf numFmtId="0" fontId="5" fillId="0" borderId="62" xfId="0" applyFont="1" applyBorder="1" applyAlignment="1">
      <alignment horizontal="center" vertical="center" shrinkToFit="1"/>
    </xf>
    <xf numFmtId="0" fontId="5" fillId="6" borderId="68" xfId="0" applyFont="1" applyFill="1" applyBorder="1" applyAlignment="1">
      <alignment horizontal="center" vertical="center" shrinkToFit="1"/>
    </xf>
    <xf numFmtId="0" fontId="7" fillId="0" borderId="177" xfId="0" applyFont="1" applyBorder="1" applyAlignment="1">
      <alignment horizontal="center" vertical="center" shrinkToFit="1"/>
    </xf>
    <xf numFmtId="0" fontId="5" fillId="0" borderId="170" xfId="0" applyFont="1" applyBorder="1" applyAlignment="1">
      <alignment horizontal="center" vertical="center"/>
    </xf>
    <xf numFmtId="0" fontId="7" fillId="0" borderId="178" xfId="0" applyFont="1" applyBorder="1" applyAlignment="1">
      <alignment horizontal="center" vertical="center" shrinkToFit="1"/>
    </xf>
    <xf numFmtId="179" fontId="9" fillId="0" borderId="171" xfId="0" applyNumberFormat="1" applyFont="1" applyBorder="1" applyAlignment="1">
      <alignment horizontal="center" vertical="center" shrinkToFit="1"/>
    </xf>
    <xf numFmtId="0" fontId="5" fillId="0" borderId="178" xfId="0" applyFont="1" applyBorder="1" applyAlignment="1">
      <alignment horizontal="left" vertical="center" wrapText="1" shrinkToFit="1"/>
    </xf>
    <xf numFmtId="0" fontId="5" fillId="0" borderId="21" xfId="0" applyFont="1" applyBorder="1" applyAlignment="1">
      <alignment horizontal="center" vertical="center" shrinkToFit="1"/>
    </xf>
    <xf numFmtId="0" fontId="5" fillId="0" borderId="35" xfId="0" applyFont="1" applyBorder="1" applyAlignment="1">
      <alignment horizontal="center" vertical="center" shrinkToFit="1"/>
    </xf>
    <xf numFmtId="0" fontId="5" fillId="9" borderId="68" xfId="0" applyFont="1" applyFill="1" applyBorder="1" applyAlignment="1">
      <alignment horizontal="center" vertical="center" shrinkToFit="1"/>
    </xf>
    <xf numFmtId="0" fontId="5" fillId="0" borderId="177" xfId="0" applyFont="1" applyBorder="1" applyAlignment="1">
      <alignment horizontal="center" vertical="center" shrinkToFit="1"/>
    </xf>
    <xf numFmtId="0" fontId="3" fillId="0" borderId="179" xfId="0" applyFont="1" applyBorder="1" applyAlignment="1">
      <alignment horizontal="center" vertical="center" wrapText="1"/>
    </xf>
    <xf numFmtId="9" fontId="5" fillId="0" borderId="174" xfId="0" applyNumberFormat="1" applyFont="1" applyBorder="1" applyAlignment="1">
      <alignment horizontal="center" vertical="center" shrinkToFit="1"/>
    </xf>
    <xf numFmtId="0" fontId="5" fillId="0" borderId="178" xfId="0" applyFont="1" applyBorder="1" applyAlignment="1">
      <alignment horizontal="center" vertical="center" shrinkToFit="1"/>
    </xf>
    <xf numFmtId="0" fontId="5" fillId="21" borderId="169" xfId="0" applyFont="1" applyFill="1" applyBorder="1" applyAlignment="1">
      <alignment horizontal="center" vertical="center" shrinkToFit="1"/>
    </xf>
    <xf numFmtId="0" fontId="6" fillId="0" borderId="171" xfId="0" applyFont="1" applyBorder="1" applyAlignment="1">
      <alignment horizontal="left" vertical="center" wrapText="1" shrinkToFit="1"/>
    </xf>
    <xf numFmtId="0" fontId="13" fillId="0" borderId="176" xfId="0" applyFont="1" applyBorder="1" applyAlignment="1">
      <alignment horizontal="center" vertical="center" shrinkToFit="1"/>
    </xf>
    <xf numFmtId="0" fontId="5" fillId="0" borderId="72" xfId="0" applyFont="1" applyBorder="1" applyAlignment="1">
      <alignment horizontal="center" vertical="center" shrinkToFit="1"/>
    </xf>
    <xf numFmtId="0" fontId="5" fillId="0" borderId="77" xfId="0" applyFont="1" applyBorder="1" applyAlignment="1">
      <alignment horizontal="center" vertical="center" shrinkToFit="1"/>
    </xf>
    <xf numFmtId="0" fontId="5" fillId="17" borderId="62" xfId="0" applyFont="1" applyFill="1" applyBorder="1" applyAlignment="1">
      <alignment horizontal="center" vertical="center" shrinkToFit="1"/>
    </xf>
    <xf numFmtId="0" fontId="5" fillId="15" borderId="68" xfId="0" applyFont="1" applyFill="1" applyBorder="1" applyAlignment="1">
      <alignment horizontal="center" vertical="center" shrinkToFit="1"/>
    </xf>
    <xf numFmtId="0" fontId="5" fillId="18" borderId="143" xfId="0" applyFont="1" applyFill="1" applyBorder="1" applyAlignment="1">
      <alignment horizontal="center" vertical="center" shrinkToFit="1"/>
    </xf>
    <xf numFmtId="0" fontId="7" fillId="18" borderId="13" xfId="0" applyFont="1" applyFill="1" applyBorder="1" applyAlignment="1">
      <alignment horizontal="left" vertical="center" shrinkToFit="1"/>
    </xf>
    <xf numFmtId="0" fontId="7" fillId="18" borderId="3" xfId="0" applyFont="1" applyFill="1" applyBorder="1" applyAlignment="1">
      <alignment vertical="center" shrinkToFit="1"/>
    </xf>
    <xf numFmtId="0" fontId="7" fillId="18" borderId="36" xfId="0" applyFont="1" applyFill="1" applyBorder="1" applyAlignment="1">
      <alignment vertical="center" shrinkToFit="1"/>
    </xf>
    <xf numFmtId="0" fontId="5" fillId="18" borderId="35" xfId="0" applyFont="1" applyFill="1" applyBorder="1" applyAlignment="1">
      <alignment horizontal="center" vertical="center" shrinkToFit="1"/>
    </xf>
    <xf numFmtId="0" fontId="5" fillId="18" borderId="36" xfId="0" applyFont="1" applyFill="1" applyBorder="1" applyAlignment="1">
      <alignment horizontal="center" vertical="center" shrinkToFit="1"/>
    </xf>
    <xf numFmtId="0" fontId="7" fillId="18" borderId="35" xfId="0" applyFont="1" applyFill="1" applyBorder="1" applyAlignment="1">
      <alignment horizontal="center" vertical="center" shrinkToFit="1"/>
    </xf>
    <xf numFmtId="0" fontId="5" fillId="18" borderId="36" xfId="0" applyFont="1" applyFill="1" applyBorder="1" applyAlignment="1">
      <alignment horizontal="center" vertical="center"/>
    </xf>
    <xf numFmtId="0" fontId="5" fillId="18" borderId="21" xfId="0" applyFont="1" applyFill="1" applyBorder="1" applyAlignment="1">
      <alignment horizontal="center" vertical="center" shrinkToFit="1"/>
    </xf>
    <xf numFmtId="0" fontId="5" fillId="18" borderId="91" xfId="0" applyFont="1" applyFill="1" applyBorder="1" applyAlignment="1">
      <alignment horizontal="center" vertical="center" shrinkToFit="1"/>
    </xf>
    <xf numFmtId="0" fontId="7" fillId="16" borderId="142" xfId="0" applyFont="1" applyFill="1" applyBorder="1" applyAlignment="1">
      <alignment horizontal="left" vertical="center" wrapText="1" shrinkToFit="1"/>
    </xf>
    <xf numFmtId="0" fontId="7" fillId="16" borderId="11" xfId="0" applyFont="1" applyFill="1" applyBorder="1" applyAlignment="1">
      <alignment horizontal="right" vertical="center" wrapText="1" shrinkToFit="1"/>
    </xf>
    <xf numFmtId="0" fontId="5" fillId="0" borderId="16" xfId="0" applyFont="1" applyBorder="1" applyAlignment="1">
      <alignment horizontal="center" vertical="center" shrinkToFit="1"/>
    </xf>
    <xf numFmtId="0" fontId="7" fillId="16" borderId="2" xfId="0" applyFont="1" applyFill="1" applyBorder="1" applyAlignment="1">
      <alignment horizontal="right" vertical="center" wrapText="1" shrinkToFit="1"/>
    </xf>
    <xf numFmtId="0" fontId="5" fillId="0" borderId="9" xfId="0" applyFont="1" applyBorder="1" applyAlignment="1">
      <alignment horizontal="center" vertical="center" shrinkToFit="1"/>
    </xf>
    <xf numFmtId="0" fontId="7" fillId="16" borderId="31" xfId="0" applyFont="1" applyFill="1" applyBorder="1" applyAlignment="1">
      <alignment horizontal="right" vertical="center" wrapText="1" shrinkToFit="1"/>
    </xf>
    <xf numFmtId="0" fontId="7" fillId="13" borderId="73" xfId="0" applyFont="1" applyFill="1" applyBorder="1" applyAlignment="1">
      <alignment vertical="center" shrinkToFit="1"/>
    </xf>
    <xf numFmtId="0" fontId="29" fillId="14" borderId="18" xfId="0" applyFont="1" applyFill="1" applyBorder="1" applyAlignment="1">
      <alignment horizontal="center" vertical="center" shrinkToFit="1"/>
    </xf>
    <xf numFmtId="0" fontId="7" fillId="13" borderId="72" xfId="0" applyFont="1" applyFill="1" applyBorder="1" applyAlignment="1">
      <alignment vertical="center" shrinkToFit="1"/>
    </xf>
    <xf numFmtId="0" fontId="5" fillId="10" borderId="51" xfId="0" applyFont="1" applyFill="1" applyBorder="1" applyAlignment="1">
      <alignment horizontal="center" vertical="center"/>
    </xf>
    <xf numFmtId="0" fontId="7" fillId="16" borderId="11" xfId="0" applyFont="1" applyFill="1" applyBorder="1" applyAlignment="1">
      <alignment horizontal="right" vertical="center" shrinkToFit="1"/>
    </xf>
    <xf numFmtId="0" fontId="7" fillId="16" borderId="2" xfId="0" applyFont="1" applyFill="1" applyBorder="1" applyAlignment="1">
      <alignment horizontal="right" vertical="center" shrinkToFit="1"/>
    </xf>
    <xf numFmtId="0" fontId="7" fillId="16" borderId="10" xfId="0" applyFont="1" applyFill="1" applyBorder="1" applyAlignment="1">
      <alignment horizontal="right" vertical="center" shrinkToFit="1"/>
    </xf>
    <xf numFmtId="0" fontId="5" fillId="13" borderId="53" xfId="0" applyFont="1" applyFill="1" applyBorder="1" applyAlignment="1">
      <alignment horizontal="center" vertical="center" shrinkToFit="1"/>
    </xf>
    <xf numFmtId="0" fontId="7" fillId="16" borderId="20" xfId="0" applyFont="1" applyFill="1" applyBorder="1" applyAlignment="1">
      <alignment horizontal="right" vertical="center" shrinkToFit="1"/>
    </xf>
    <xf numFmtId="0" fontId="5" fillId="15" borderId="136" xfId="0" applyFont="1" applyFill="1" applyBorder="1" applyAlignment="1">
      <alignment horizontal="center" vertical="center" shrinkToFit="1"/>
    </xf>
    <xf numFmtId="0" fontId="9" fillId="15" borderId="76" xfId="0" applyFont="1" applyFill="1" applyBorder="1" applyAlignment="1">
      <alignment vertical="center" shrinkToFit="1"/>
    </xf>
    <xf numFmtId="0" fontId="7" fillId="16" borderId="75" xfId="0" applyFont="1" applyFill="1" applyBorder="1" applyAlignment="1">
      <alignment horizontal="right" vertical="center" shrinkToFit="1"/>
    </xf>
    <xf numFmtId="0" fontId="3" fillId="0" borderId="31" xfId="0" applyFont="1" applyBorder="1">
      <alignment vertical="center"/>
    </xf>
    <xf numFmtId="0" fontId="3" fillId="0" borderId="29" xfId="0" applyFont="1" applyBorder="1">
      <alignment vertical="center"/>
    </xf>
    <xf numFmtId="0" fontId="3" fillId="0" borderId="30" xfId="0" applyFont="1" applyBorder="1">
      <alignment vertical="center"/>
    </xf>
    <xf numFmtId="0" fontId="3" fillId="0" borderId="20" xfId="0" applyFont="1" applyBorder="1" applyAlignment="1">
      <alignment horizontal="center" vertical="center"/>
    </xf>
    <xf numFmtId="0" fontId="3" fillId="23" borderId="20" xfId="0" applyFont="1" applyFill="1" applyBorder="1" applyAlignment="1">
      <alignment horizontal="center" vertical="center"/>
    </xf>
    <xf numFmtId="0" fontId="3" fillId="22" borderId="20" xfId="0" applyFont="1" applyFill="1" applyBorder="1" applyAlignment="1">
      <alignment horizontal="center" vertical="center"/>
    </xf>
    <xf numFmtId="0" fontId="3" fillId="0" borderId="20" xfId="0" applyFont="1" applyBorder="1" applyAlignment="1">
      <alignment horizontal="left" vertical="center" wrapText="1" indent="1"/>
    </xf>
    <xf numFmtId="0" fontId="3" fillId="0" borderId="29" xfId="0" applyFont="1" applyBorder="1" applyAlignment="1">
      <alignment horizontal="left" vertical="center" wrapText="1" indent="1"/>
    </xf>
    <xf numFmtId="0" fontId="6" fillId="0" borderId="31" xfId="0" applyFont="1" applyBorder="1" applyAlignment="1">
      <alignment horizontal="left" vertical="center" indent="1"/>
    </xf>
    <xf numFmtId="0" fontId="6" fillId="0" borderId="20" xfId="0" applyFont="1" applyBorder="1">
      <alignment vertical="center"/>
    </xf>
    <xf numFmtId="0" fontId="3" fillId="0" borderId="30" xfId="0" applyFont="1" applyBorder="1" applyAlignment="1">
      <alignment horizontal="left" vertical="center" indent="1"/>
    </xf>
    <xf numFmtId="0" fontId="3" fillId="0" borderId="31" xfId="0" applyFont="1" applyBorder="1" applyAlignment="1">
      <alignment horizontal="left" vertical="center" indent="1"/>
    </xf>
    <xf numFmtId="193" fontId="9" fillId="0" borderId="20" xfId="0" applyNumberFormat="1" applyFont="1" applyBorder="1" applyAlignment="1">
      <alignment horizontal="center" vertical="center"/>
    </xf>
    <xf numFmtId="0" fontId="38" fillId="0" borderId="0" xfId="0" applyFont="1">
      <alignment vertical="center"/>
    </xf>
    <xf numFmtId="0" fontId="3" fillId="0" borderId="186" xfId="0" applyFont="1" applyBorder="1">
      <alignment vertical="center"/>
    </xf>
    <xf numFmtId="0" fontId="3" fillId="0" borderId="187" xfId="0" applyFont="1" applyBorder="1">
      <alignment vertical="center"/>
    </xf>
    <xf numFmtId="0" fontId="3" fillId="0" borderId="188" xfId="0" applyFont="1" applyBorder="1">
      <alignment vertical="center"/>
    </xf>
    <xf numFmtId="0" fontId="3" fillId="0" borderId="189" xfId="0" applyFont="1" applyBorder="1">
      <alignment vertical="center"/>
    </xf>
    <xf numFmtId="0" fontId="3" fillId="0" borderId="190" xfId="0" applyFont="1" applyBorder="1">
      <alignment vertical="center"/>
    </xf>
    <xf numFmtId="0" fontId="3" fillId="0" borderId="0" xfId="0" applyFont="1" applyAlignment="1">
      <alignment horizontal="right" vertical="center"/>
    </xf>
    <xf numFmtId="0" fontId="3" fillId="0" borderId="0" xfId="0" applyFont="1" applyAlignment="1">
      <alignment horizontal="left" vertical="center" indent="2"/>
    </xf>
    <xf numFmtId="0" fontId="3" fillId="0" borderId="191" xfId="0" applyFont="1" applyBorder="1">
      <alignment vertical="center"/>
    </xf>
    <xf numFmtId="0" fontId="3" fillId="0" borderId="192" xfId="0" applyFont="1" applyBorder="1">
      <alignment vertical="center"/>
    </xf>
    <xf numFmtId="0" fontId="3" fillId="0" borderId="193" xfId="0" applyFont="1" applyBorder="1">
      <alignment vertical="center"/>
    </xf>
    <xf numFmtId="0" fontId="3" fillId="0" borderId="29" xfId="0" applyFont="1" applyBorder="1" applyAlignment="1">
      <alignment horizontal="left" vertical="center" indent="1"/>
    </xf>
    <xf numFmtId="0" fontId="41" fillId="0" borderId="0" xfId="0" applyFont="1">
      <alignment vertical="center"/>
    </xf>
    <xf numFmtId="181" fontId="3" fillId="0" borderId="0" xfId="0" applyNumberFormat="1" applyFont="1" applyAlignment="1">
      <alignment vertical="center" wrapText="1" shrinkToFit="1"/>
    </xf>
    <xf numFmtId="195" fontId="3" fillId="0" borderId="20" xfId="0" applyNumberFormat="1" applyFont="1" applyBorder="1" applyAlignment="1">
      <alignment horizontal="center" vertical="center" wrapText="1"/>
    </xf>
    <xf numFmtId="0" fontId="3" fillId="0" borderId="139" xfId="0" applyFont="1" applyBorder="1">
      <alignment vertical="center"/>
    </xf>
    <xf numFmtId="0" fontId="3" fillId="0" borderId="140" xfId="0" applyFont="1" applyBorder="1" applyAlignment="1">
      <alignment horizontal="center" vertical="center"/>
    </xf>
    <xf numFmtId="0" fontId="3" fillId="0" borderId="140" xfId="0" applyFont="1" applyBorder="1">
      <alignment vertical="center"/>
    </xf>
    <xf numFmtId="0" fontId="3" fillId="0" borderId="141" xfId="0" applyFont="1" applyBorder="1">
      <alignment vertical="center"/>
    </xf>
    <xf numFmtId="0" fontId="3" fillId="0" borderId="135" xfId="0" applyFont="1" applyBorder="1">
      <alignment vertical="center"/>
    </xf>
    <xf numFmtId="0" fontId="3" fillId="0" borderId="89" xfId="0" applyFont="1" applyBorder="1">
      <alignment vertical="center"/>
    </xf>
    <xf numFmtId="0" fontId="3" fillId="0" borderId="132" xfId="0" applyFont="1" applyBorder="1">
      <alignment vertical="center"/>
    </xf>
    <xf numFmtId="0" fontId="3" fillId="0" borderId="63" xfId="0" applyFont="1" applyBorder="1" applyAlignment="1">
      <alignment horizontal="center" vertical="center"/>
    </xf>
    <xf numFmtId="0" fontId="3" fillId="0" borderId="63" xfId="0" applyFont="1" applyBorder="1">
      <alignment vertical="center"/>
    </xf>
    <xf numFmtId="0" fontId="3" fillId="0" borderId="64" xfId="0" applyFont="1" applyBorder="1">
      <alignment vertical="center"/>
    </xf>
    <xf numFmtId="0" fontId="42" fillId="0" borderId="0" xfId="0" applyFont="1">
      <alignment vertical="center"/>
    </xf>
    <xf numFmtId="0" fontId="42" fillId="0" borderId="135" xfId="0" applyFont="1" applyBorder="1" applyAlignment="1">
      <alignment horizontal="left" vertical="center" indent="2"/>
    </xf>
    <xf numFmtId="0" fontId="44" fillId="0" borderId="0" xfId="2" applyFont="1" applyBorder="1">
      <alignment vertical="center"/>
    </xf>
    <xf numFmtId="0" fontId="45" fillId="0" borderId="0" xfId="0" applyFont="1">
      <alignment vertical="center"/>
    </xf>
    <xf numFmtId="0" fontId="42" fillId="0" borderId="0" xfId="0" applyFont="1" applyAlignment="1">
      <alignment horizontal="center" vertical="center"/>
    </xf>
    <xf numFmtId="0" fontId="35" fillId="0" borderId="29" xfId="0" applyFont="1" applyBorder="1" applyAlignment="1">
      <alignment horizontal="center" vertical="center"/>
    </xf>
    <xf numFmtId="0" fontId="42" fillId="0" borderId="31" xfId="0" applyFont="1" applyBorder="1" applyAlignment="1">
      <alignment horizontal="center" vertical="center"/>
    </xf>
    <xf numFmtId="0" fontId="5" fillId="0" borderId="0" xfId="0" applyFont="1" applyAlignment="1">
      <alignment horizontal="left" vertical="center" indent="3"/>
    </xf>
    <xf numFmtId="0" fontId="21" fillId="0" borderId="0" xfId="0" applyFont="1" applyAlignment="1">
      <alignment vertical="center" shrinkToFit="1"/>
    </xf>
    <xf numFmtId="0" fontId="35" fillId="0" borderId="0" xfId="0" applyFont="1" applyAlignment="1">
      <alignment horizontal="left" vertical="center"/>
    </xf>
    <xf numFmtId="0" fontId="45" fillId="0" borderId="94" xfId="0" applyFont="1" applyBorder="1">
      <alignment vertical="center"/>
    </xf>
    <xf numFmtId="0" fontId="45" fillId="0" borderId="0" xfId="0" applyFont="1" applyAlignment="1">
      <alignment horizontal="left" vertical="center" indent="5"/>
    </xf>
    <xf numFmtId="0" fontId="45" fillId="0" borderId="0" xfId="0" applyFont="1" applyAlignment="1">
      <alignment horizontal="left" vertical="center" indent="4"/>
    </xf>
    <xf numFmtId="0" fontId="35" fillId="0" borderId="0" xfId="0" applyFont="1" applyAlignment="1">
      <alignment horizontal="left" vertical="center" shrinkToFit="1"/>
    </xf>
    <xf numFmtId="0" fontId="47" fillId="0" borderId="0" xfId="0" applyFont="1">
      <alignment vertical="center"/>
    </xf>
    <xf numFmtId="56" fontId="3" fillId="5" borderId="20" xfId="0" applyNumberFormat="1" applyFont="1" applyFill="1" applyBorder="1" applyAlignment="1" applyProtection="1">
      <alignment horizontal="center" vertical="center"/>
      <protection locked="0"/>
    </xf>
    <xf numFmtId="0" fontId="34" fillId="0" borderId="0" xfId="0" applyFont="1" applyAlignment="1">
      <alignment horizontal="left" vertical="center"/>
    </xf>
    <xf numFmtId="0" fontId="50" fillId="0" borderId="0" xfId="2" applyFont="1" applyAlignment="1">
      <alignment horizontal="left" vertical="center"/>
    </xf>
    <xf numFmtId="0" fontId="9" fillId="2" borderId="82" xfId="0" applyFont="1" applyFill="1" applyBorder="1" applyAlignment="1">
      <alignment horizontal="left" vertical="center" shrinkToFit="1"/>
    </xf>
    <xf numFmtId="0" fontId="9" fillId="2" borderId="49" xfId="0" applyFont="1" applyFill="1" applyBorder="1" applyAlignment="1">
      <alignment horizontal="left" vertical="center" shrinkToFit="1"/>
    </xf>
    <xf numFmtId="0" fontId="9" fillId="2" borderId="45" xfId="0" applyFont="1" applyFill="1" applyBorder="1" applyAlignment="1">
      <alignment horizontal="left" vertical="center" shrinkToFit="1"/>
    </xf>
    <xf numFmtId="0" fontId="9" fillId="2" borderId="47" xfId="0" applyFont="1" applyFill="1" applyBorder="1" applyAlignment="1">
      <alignment horizontal="left" vertical="center" shrinkToFit="1"/>
    </xf>
    <xf numFmtId="0" fontId="29" fillId="0" borderId="36" xfId="0" applyFont="1" applyBorder="1" applyAlignment="1">
      <alignment horizontal="center" vertical="center" shrinkToFit="1"/>
    </xf>
    <xf numFmtId="0" fontId="29" fillId="0" borderId="40" xfId="0" applyFont="1" applyBorder="1" applyAlignment="1">
      <alignment horizontal="center" vertical="center" shrinkToFit="1"/>
    </xf>
    <xf numFmtId="0" fontId="13" fillId="10" borderId="36" xfId="0" applyFont="1" applyFill="1" applyBorder="1" applyAlignment="1">
      <alignment horizontal="center" vertical="center" shrinkToFit="1"/>
    </xf>
    <xf numFmtId="0" fontId="13" fillId="10" borderId="40" xfId="0" applyFont="1" applyFill="1" applyBorder="1" applyAlignment="1">
      <alignment horizontal="center" vertical="center" shrinkToFit="1"/>
    </xf>
    <xf numFmtId="0" fontId="13" fillId="10" borderId="65" xfId="0" applyFont="1" applyFill="1" applyBorder="1" applyAlignment="1">
      <alignment horizontal="center" vertical="center" shrinkToFit="1"/>
    </xf>
    <xf numFmtId="0" fontId="5" fillId="7" borderId="83" xfId="0" applyFont="1" applyFill="1" applyBorder="1" applyAlignment="1" applyProtection="1">
      <alignment horizontal="center" vertical="center" shrinkToFit="1"/>
      <protection locked="0"/>
    </xf>
    <xf numFmtId="0" fontId="5" fillId="7" borderId="22" xfId="0" applyFont="1" applyFill="1" applyBorder="1" applyAlignment="1" applyProtection="1">
      <alignment horizontal="center" vertical="center" shrinkToFit="1"/>
      <protection locked="0"/>
    </xf>
    <xf numFmtId="0" fontId="5" fillId="7" borderId="84" xfId="0" applyFont="1" applyFill="1" applyBorder="1" applyAlignment="1" applyProtection="1">
      <alignment horizontal="center" vertical="center" shrinkToFit="1"/>
      <protection locked="0"/>
    </xf>
    <xf numFmtId="0" fontId="29" fillId="0" borderId="3" xfId="0" applyFont="1" applyBorder="1" applyAlignment="1">
      <alignment horizontal="center" vertical="center" shrinkToFit="1"/>
    </xf>
    <xf numFmtId="0" fontId="29" fillId="0" borderId="4" xfId="0" applyFont="1" applyBorder="1" applyAlignment="1">
      <alignment horizontal="center" vertical="center" shrinkToFit="1"/>
    </xf>
    <xf numFmtId="0" fontId="13" fillId="10" borderId="5" xfId="0" applyFont="1" applyFill="1" applyBorder="1" applyAlignment="1">
      <alignment horizontal="center" vertical="center" shrinkToFit="1"/>
    </xf>
    <xf numFmtId="0" fontId="13" fillId="10" borderId="34" xfId="0" applyFont="1" applyFill="1" applyBorder="1" applyAlignment="1">
      <alignment horizontal="center" vertical="center" shrinkToFit="1"/>
    </xf>
    <xf numFmtId="0" fontId="13" fillId="10" borderId="50" xfId="0" applyFont="1" applyFill="1" applyBorder="1" applyAlignment="1">
      <alignment horizontal="center" vertical="center" shrinkToFit="1"/>
    </xf>
    <xf numFmtId="0" fontId="5" fillId="0" borderId="3" xfId="0" applyFont="1" applyBorder="1" applyAlignment="1" applyProtection="1">
      <alignment horizontal="center" vertical="center" shrinkToFit="1"/>
      <protection locked="0"/>
    </xf>
    <xf numFmtId="0" fontId="5" fillId="0" borderId="4" xfId="0" applyFont="1" applyBorder="1" applyAlignment="1" applyProtection="1">
      <alignment horizontal="center" vertical="center" shrinkToFit="1"/>
      <protection locked="0"/>
    </xf>
    <xf numFmtId="0" fontId="13" fillId="10" borderId="21" xfId="0" applyFont="1" applyFill="1" applyBorder="1" applyAlignment="1">
      <alignment horizontal="center" vertical="center" shrinkToFit="1"/>
    </xf>
    <xf numFmtId="0" fontId="13" fillId="10" borderId="22" xfId="0" applyFont="1" applyFill="1" applyBorder="1" applyAlignment="1">
      <alignment horizontal="center" vertical="center" shrinkToFit="1"/>
    </xf>
    <xf numFmtId="0" fontId="13" fillId="10" borderId="43" xfId="0" applyFont="1" applyFill="1" applyBorder="1" applyAlignment="1">
      <alignment horizontal="center" vertical="center" shrinkToFit="1"/>
    </xf>
    <xf numFmtId="0" fontId="29" fillId="0" borderId="36" xfId="0" applyFont="1" applyBorder="1" applyAlignment="1">
      <alignment horizontal="right" vertical="center" shrinkToFit="1"/>
    </xf>
    <xf numFmtId="0" fontId="29" fillId="0" borderId="40" xfId="0" applyFont="1" applyBorder="1" applyAlignment="1">
      <alignment horizontal="right" vertical="center" shrinkToFit="1"/>
    </xf>
    <xf numFmtId="0" fontId="29" fillId="0" borderId="118" xfId="0" applyFont="1" applyBorder="1" applyAlignment="1">
      <alignment horizontal="left" vertical="center" shrinkToFit="1"/>
    </xf>
    <xf numFmtId="0" fontId="29" fillId="0" borderId="131" xfId="0" applyFont="1" applyBorder="1" applyAlignment="1">
      <alignment horizontal="left" vertical="center" shrinkToFit="1"/>
    </xf>
    <xf numFmtId="49" fontId="5" fillId="0" borderId="36" xfId="0" applyNumberFormat="1" applyFont="1" applyBorder="1" applyAlignment="1" applyProtection="1">
      <alignment horizontal="right" vertical="center" shrinkToFit="1"/>
      <protection locked="0"/>
    </xf>
    <xf numFmtId="49" fontId="5" fillId="0" borderId="40" xfId="0" applyNumberFormat="1" applyFont="1" applyBorder="1" applyAlignment="1" applyProtection="1">
      <alignment horizontal="right" vertical="center" shrinkToFit="1"/>
      <protection locked="0"/>
    </xf>
    <xf numFmtId="0" fontId="5" fillId="10" borderId="36" xfId="0" applyFont="1" applyFill="1" applyBorder="1" applyAlignment="1">
      <alignment horizontal="center" vertical="center" shrinkToFit="1"/>
    </xf>
    <xf numFmtId="0" fontId="5" fillId="10" borderId="40" xfId="0" applyFont="1" applyFill="1" applyBorder="1" applyAlignment="1">
      <alignment horizontal="center" vertical="center" shrinkToFit="1"/>
    </xf>
    <xf numFmtId="0" fontId="13" fillId="0" borderId="36" xfId="0" applyFont="1" applyBorder="1" applyAlignment="1">
      <alignment horizontal="center" vertical="center" shrinkToFit="1"/>
    </xf>
    <xf numFmtId="0" fontId="13" fillId="0" borderId="40" xfId="0" applyFont="1" applyBorder="1" applyAlignment="1">
      <alignment horizontal="center" vertical="center" shrinkToFit="1"/>
    </xf>
    <xf numFmtId="0" fontId="5" fillId="0" borderId="83" xfId="0" applyFont="1" applyBorder="1" applyAlignment="1" applyProtection="1">
      <alignment horizontal="center" vertical="center" shrinkToFit="1"/>
      <protection locked="0"/>
    </xf>
    <xf numFmtId="0" fontId="5" fillId="0" borderId="22" xfId="0" applyFont="1" applyBorder="1" applyAlignment="1" applyProtection="1">
      <alignment horizontal="center" vertical="center" shrinkToFit="1"/>
      <protection locked="0"/>
    </xf>
    <xf numFmtId="0" fontId="5" fillId="0" borderId="84" xfId="0" applyFont="1" applyBorder="1" applyAlignment="1" applyProtection="1">
      <alignment horizontal="center" vertical="center" shrinkToFit="1"/>
      <protection locked="0"/>
    </xf>
    <xf numFmtId="0" fontId="5" fillId="2" borderId="80" xfId="0" applyFont="1" applyFill="1" applyBorder="1" applyAlignment="1">
      <alignment horizontal="center" vertical="center" shrinkToFit="1"/>
    </xf>
    <xf numFmtId="0" fontId="5" fillId="2" borderId="81" xfId="0" applyFont="1" applyFill="1" applyBorder="1" applyAlignment="1">
      <alignment horizontal="center" vertical="center" shrinkToFit="1"/>
    </xf>
    <xf numFmtId="0" fontId="30" fillId="0" borderId="21" xfId="0" applyFont="1" applyBorder="1" applyAlignment="1">
      <alignment horizontal="center" vertical="center" shrinkToFit="1"/>
    </xf>
    <xf numFmtId="0" fontId="30" fillId="0" borderId="22" xfId="0" applyFont="1" applyBorder="1" applyAlignment="1">
      <alignment horizontal="center" vertical="center" shrinkToFit="1"/>
    </xf>
    <xf numFmtId="0" fontId="30" fillId="0" borderId="43" xfId="0" applyFont="1" applyBorder="1" applyAlignment="1">
      <alignment horizontal="center" vertical="center" shrinkToFit="1"/>
    </xf>
    <xf numFmtId="49" fontId="5" fillId="0" borderId="83" xfId="0" applyNumberFormat="1" applyFont="1" applyBorder="1" applyAlignment="1" applyProtection="1">
      <alignment horizontal="center" vertical="center" shrinkToFit="1"/>
      <protection locked="0"/>
    </xf>
    <xf numFmtId="49" fontId="5" fillId="0" borderId="22" xfId="0" applyNumberFormat="1" applyFont="1" applyBorder="1" applyAlignment="1" applyProtection="1">
      <alignment horizontal="center" vertical="center" shrinkToFit="1"/>
      <protection locked="0"/>
    </xf>
    <xf numFmtId="49" fontId="5" fillId="0" borderId="5" xfId="0" applyNumberFormat="1" applyFont="1" applyBorder="1" applyAlignment="1" applyProtection="1">
      <alignment horizontal="center" vertical="center" shrinkToFit="1"/>
      <protection locked="0"/>
    </xf>
    <xf numFmtId="49" fontId="5" fillId="0" borderId="32" xfId="0" applyNumberFormat="1" applyFont="1" applyBorder="1" applyAlignment="1" applyProtection="1">
      <alignment horizontal="center" vertical="center" shrinkToFit="1"/>
      <protection locked="0"/>
    </xf>
    <xf numFmtId="0" fontId="5" fillId="10" borderId="21" xfId="0" applyFont="1" applyFill="1" applyBorder="1" applyAlignment="1">
      <alignment horizontal="center" vertical="center" shrinkToFit="1"/>
    </xf>
    <xf numFmtId="0" fontId="5" fillId="10" borderId="22" xfId="0" applyFont="1" applyFill="1" applyBorder="1" applyAlignment="1">
      <alignment horizontal="center" vertical="center" shrinkToFit="1"/>
    </xf>
    <xf numFmtId="0" fontId="31" fillId="0" borderId="21" xfId="0" applyFont="1" applyBorder="1" applyAlignment="1">
      <alignment horizontal="center" vertical="center" wrapText="1" shrinkToFit="1"/>
    </xf>
    <xf numFmtId="0" fontId="31" fillId="0" borderId="22" xfId="0" applyFont="1" applyBorder="1" applyAlignment="1">
      <alignment horizontal="center" vertical="center" wrapText="1" shrinkToFit="1"/>
    </xf>
    <xf numFmtId="0" fontId="31" fillId="0" borderId="43" xfId="0" applyFont="1" applyBorder="1" applyAlignment="1">
      <alignment horizontal="center" vertical="center" wrapText="1" shrinkToFit="1"/>
    </xf>
    <xf numFmtId="0" fontId="5" fillId="0" borderId="83" xfId="0" applyFont="1" applyBorder="1" applyAlignment="1" applyProtection="1">
      <alignment horizontal="center" vertical="center" wrapText="1" shrinkToFit="1"/>
      <protection locked="0"/>
    </xf>
    <xf numFmtId="0" fontId="5" fillId="0" borderId="22" xfId="0" applyFont="1" applyBorder="1" applyAlignment="1" applyProtection="1">
      <alignment horizontal="center" vertical="center" wrapText="1" shrinkToFit="1"/>
      <protection locked="0"/>
    </xf>
    <xf numFmtId="0" fontId="5" fillId="0" borderId="84" xfId="0" applyFont="1" applyBorder="1" applyAlignment="1" applyProtection="1">
      <alignment horizontal="center" vertical="center" wrapText="1" shrinkToFit="1"/>
      <protection locked="0"/>
    </xf>
    <xf numFmtId="0" fontId="5" fillId="0" borderId="22" xfId="0" applyFont="1" applyBorder="1" applyAlignment="1" applyProtection="1">
      <alignment horizontal="left" vertical="center" wrapText="1" shrinkToFit="1"/>
      <protection locked="0"/>
    </xf>
    <xf numFmtId="177" fontId="31" fillId="0" borderId="21" xfId="0" applyNumberFormat="1" applyFont="1" applyBorder="1" applyAlignment="1">
      <alignment horizontal="center" vertical="center" wrapText="1" shrinkToFit="1"/>
    </xf>
    <xf numFmtId="177" fontId="31" fillId="0" borderId="22" xfId="0" applyNumberFormat="1" applyFont="1" applyBorder="1" applyAlignment="1">
      <alignment horizontal="center" vertical="center" wrapText="1" shrinkToFit="1"/>
    </xf>
    <xf numFmtId="0" fontId="14" fillId="10" borderId="21" xfId="0" applyFont="1" applyFill="1" applyBorder="1" applyAlignment="1">
      <alignment horizontal="center" vertical="center" wrapText="1" shrinkToFit="1"/>
    </xf>
    <xf numFmtId="0" fontId="14" fillId="10" borderId="22" xfId="0" applyFont="1" applyFill="1" applyBorder="1" applyAlignment="1">
      <alignment horizontal="center" vertical="center" wrapText="1" shrinkToFit="1"/>
    </xf>
    <xf numFmtId="0" fontId="14" fillId="10" borderId="43" xfId="0" applyFont="1" applyFill="1" applyBorder="1" applyAlignment="1">
      <alignment horizontal="center" vertical="center" wrapText="1" shrinkToFit="1"/>
    </xf>
    <xf numFmtId="177" fontId="5" fillId="0" borderId="21" xfId="0" applyNumberFormat="1" applyFont="1" applyBorder="1" applyAlignment="1" applyProtection="1">
      <alignment horizontal="center" vertical="center" wrapText="1" shrinkToFit="1"/>
      <protection locked="0"/>
    </xf>
    <xf numFmtId="177" fontId="5" fillId="0" borderId="22" xfId="0" applyNumberFormat="1" applyFont="1" applyBorder="1" applyAlignment="1" applyProtection="1">
      <alignment horizontal="center" vertical="center" wrapText="1" shrinkToFit="1"/>
      <protection locked="0"/>
    </xf>
    <xf numFmtId="0" fontId="5" fillId="10" borderId="21" xfId="0" applyFont="1" applyFill="1" applyBorder="1" applyAlignment="1">
      <alignment horizontal="center" vertical="center" wrapText="1" shrinkToFit="1"/>
    </xf>
    <xf numFmtId="0" fontId="5" fillId="10" borderId="22" xfId="0" applyFont="1" applyFill="1" applyBorder="1" applyAlignment="1">
      <alignment horizontal="center" vertical="center" wrapText="1" shrinkToFit="1"/>
    </xf>
    <xf numFmtId="0" fontId="5" fillId="10" borderId="5" xfId="0" applyFont="1" applyFill="1" applyBorder="1" applyAlignment="1">
      <alignment horizontal="center" vertical="center" shrinkToFit="1"/>
    </xf>
    <xf numFmtId="0" fontId="5" fillId="10" borderId="34" xfId="0" applyFont="1" applyFill="1" applyBorder="1" applyAlignment="1">
      <alignment horizontal="center" vertical="center" shrinkToFit="1"/>
    </xf>
    <xf numFmtId="0" fontId="5" fillId="2" borderId="78" xfId="0" applyFont="1" applyFill="1" applyBorder="1" applyAlignment="1">
      <alignment horizontal="center" vertical="center" shrinkToFit="1"/>
    </xf>
    <xf numFmtId="0" fontId="5" fillId="2" borderId="79"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4" xfId="0" applyFont="1" applyFill="1" applyBorder="1" applyAlignment="1">
      <alignment horizontal="center" vertical="center" shrinkToFit="1"/>
    </xf>
    <xf numFmtId="0" fontId="29" fillId="0" borderId="18" xfId="0" applyFont="1" applyBorder="1" applyAlignment="1">
      <alignment horizontal="left" vertical="center" indent="2" shrinkToFit="1"/>
    </xf>
    <xf numFmtId="0" fontId="29" fillId="0" borderId="19" xfId="0" applyFont="1" applyBorder="1" applyAlignment="1">
      <alignment horizontal="left" vertical="center" indent="2" shrinkToFit="1"/>
    </xf>
    <xf numFmtId="0" fontId="29" fillId="0" borderId="41" xfId="0" applyFont="1" applyBorder="1" applyAlignment="1">
      <alignment horizontal="left" vertical="center" indent="2" shrinkToFit="1"/>
    </xf>
    <xf numFmtId="0" fontId="5" fillId="0" borderId="18" xfId="0" applyFont="1" applyBorder="1" applyAlignment="1" applyProtection="1">
      <alignment horizontal="left" vertical="center" indent="1" shrinkToFit="1"/>
      <protection locked="0"/>
    </xf>
    <xf numFmtId="0" fontId="5" fillId="0" borderId="19" xfId="0" applyFont="1" applyBorder="1" applyAlignment="1" applyProtection="1">
      <alignment horizontal="left" vertical="center" indent="1" shrinkToFit="1"/>
      <protection locked="0"/>
    </xf>
    <xf numFmtId="49" fontId="29" fillId="0" borderId="13" xfId="0" applyNumberFormat="1" applyFont="1" applyBorder="1" applyAlignment="1">
      <alignment horizontal="center" vertical="center" shrinkToFit="1"/>
    </xf>
    <xf numFmtId="49" fontId="29" fillId="0" borderId="14" xfId="0" applyNumberFormat="1" applyFont="1" applyBorder="1" applyAlignment="1">
      <alignment horizontal="center" vertical="center" shrinkToFit="1"/>
    </xf>
    <xf numFmtId="0" fontId="13" fillId="0" borderId="94" xfId="0" applyFont="1" applyBorder="1" applyAlignment="1">
      <alignment horizontal="center" vertical="center" shrinkToFit="1"/>
    </xf>
    <xf numFmtId="0" fontId="13" fillId="0" borderId="0" xfId="0" applyFont="1" applyAlignment="1">
      <alignment horizontal="center" vertical="center" shrinkToFit="1"/>
    </xf>
    <xf numFmtId="0" fontId="13" fillId="0" borderId="89" xfId="0" applyFont="1" applyBorder="1" applyAlignment="1">
      <alignment horizontal="center" vertical="center" shrinkToFit="1"/>
    </xf>
    <xf numFmtId="49" fontId="5" fillId="0" borderId="13" xfId="0" applyNumberFormat="1" applyFont="1" applyBorder="1" applyAlignment="1" applyProtection="1">
      <alignment horizontal="center" vertical="center" shrinkToFit="1"/>
      <protection locked="0"/>
    </xf>
    <xf numFmtId="49" fontId="5" fillId="0" borderId="14" xfId="0" applyNumberFormat="1" applyFont="1" applyBorder="1" applyAlignment="1" applyProtection="1">
      <alignment horizontal="center" vertical="center" shrinkToFit="1"/>
      <protection locked="0"/>
    </xf>
    <xf numFmtId="0" fontId="9" fillId="2" borderId="68" xfId="0" applyFont="1" applyFill="1" applyBorder="1" applyAlignment="1">
      <alignment horizontal="center" vertical="center" shrinkToFit="1"/>
    </xf>
    <xf numFmtId="0" fontId="9" fillId="2" borderId="69" xfId="0" applyFont="1" applyFill="1" applyBorder="1" applyAlignment="1">
      <alignment horizontal="center" vertical="center" shrinkToFit="1"/>
    </xf>
    <xf numFmtId="49" fontId="21" fillId="0" borderId="36" xfId="0" applyNumberFormat="1" applyFont="1" applyBorder="1" applyAlignment="1" applyProtection="1">
      <alignment horizontal="center" vertical="center" shrinkToFit="1"/>
      <protection locked="0"/>
    </xf>
    <xf numFmtId="49" fontId="21" fillId="0" borderId="40" xfId="0" applyNumberFormat="1" applyFont="1" applyBorder="1" applyAlignment="1" applyProtection="1">
      <alignment horizontal="center" vertical="center" shrinkToFit="1"/>
      <protection locked="0"/>
    </xf>
    <xf numFmtId="0" fontId="9" fillId="2" borderId="70" xfId="0" applyFont="1" applyFill="1" applyBorder="1" applyAlignment="1">
      <alignment horizontal="center" vertical="center" shrinkToFit="1"/>
    </xf>
    <xf numFmtId="0" fontId="30" fillId="0" borderId="36" xfId="0" applyFont="1" applyBorder="1" applyAlignment="1">
      <alignment horizontal="center" vertical="center" shrinkToFit="1"/>
    </xf>
    <xf numFmtId="0" fontId="30" fillId="0" borderId="40" xfId="0" applyFont="1" applyBorder="1" applyAlignment="1">
      <alignment horizontal="center" vertical="center" shrinkToFit="1"/>
    </xf>
    <xf numFmtId="0" fontId="30" fillId="0" borderId="65"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65" xfId="0" applyFont="1" applyBorder="1" applyAlignment="1">
      <alignment horizontal="center" vertical="center" shrinkToFit="1"/>
    </xf>
    <xf numFmtId="0" fontId="7" fillId="3" borderId="21" xfId="0" applyFont="1" applyFill="1" applyBorder="1" applyAlignment="1">
      <alignment horizontal="center" vertical="center" shrinkToFit="1"/>
    </xf>
    <xf numFmtId="0" fontId="7" fillId="3" borderId="22" xfId="0" applyFont="1" applyFill="1" applyBorder="1" applyAlignment="1">
      <alignment horizontal="center" vertical="center" shrinkToFit="1"/>
    </xf>
    <xf numFmtId="0" fontId="29" fillId="0" borderId="22" xfId="0" applyFont="1" applyBorder="1" applyAlignment="1">
      <alignment horizontal="center" vertical="center" shrinkToFit="1"/>
    </xf>
    <xf numFmtId="0" fontId="29" fillId="0" borderId="43" xfId="0" applyFont="1" applyBorder="1" applyAlignment="1">
      <alignment horizontal="center" vertical="center" shrinkToFit="1"/>
    </xf>
    <xf numFmtId="49" fontId="5" fillId="0" borderId="21"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left" vertical="center" shrinkToFit="1"/>
      <protection locked="0"/>
    </xf>
    <xf numFmtId="49" fontId="5" fillId="0" borderId="86" xfId="0" applyNumberFormat="1" applyFont="1" applyBorder="1" applyAlignment="1" applyProtection="1">
      <alignment horizontal="left" vertical="center" shrinkToFit="1"/>
      <protection locked="0"/>
    </xf>
    <xf numFmtId="49" fontId="29" fillId="0" borderId="5" xfId="0" applyNumberFormat="1" applyFont="1" applyBorder="1" applyAlignment="1">
      <alignment horizontal="center" vertical="center" shrinkToFit="1"/>
    </xf>
    <xf numFmtId="49" fontId="29" fillId="0" borderId="32" xfId="0" applyNumberFormat="1" applyFont="1" applyBorder="1" applyAlignment="1">
      <alignment horizontal="center" vertical="center" shrinkToFit="1"/>
    </xf>
    <xf numFmtId="49" fontId="13" fillId="10" borderId="33" xfId="0" applyNumberFormat="1" applyFont="1" applyFill="1" applyBorder="1" applyAlignment="1">
      <alignment horizontal="center" vertical="center" shrinkToFit="1"/>
    </xf>
    <xf numFmtId="49" fontId="13" fillId="10" borderId="50" xfId="0" applyNumberFormat="1" applyFont="1" applyFill="1" applyBorder="1" applyAlignment="1">
      <alignment horizontal="center" vertical="center" shrinkToFit="1"/>
    </xf>
    <xf numFmtId="0" fontId="29" fillId="0" borderId="5" xfId="0" applyFont="1" applyBorder="1" applyAlignment="1">
      <alignment horizontal="right" vertical="center" shrinkToFit="1"/>
    </xf>
    <xf numFmtId="0" fontId="29" fillId="0" borderId="34" xfId="0" applyFont="1" applyBorder="1" applyAlignment="1">
      <alignment horizontal="right" vertical="center" shrinkToFit="1"/>
    </xf>
    <xf numFmtId="0" fontId="29" fillId="0" borderId="6" xfId="0" applyFont="1" applyBorder="1" applyAlignment="1">
      <alignment horizontal="left" vertical="center" shrinkToFit="1"/>
    </xf>
    <xf numFmtId="0" fontId="29" fillId="0" borderId="52" xfId="0" applyFont="1" applyBorder="1" applyAlignment="1">
      <alignment horizontal="left" vertical="center" shrinkToFit="1"/>
    </xf>
    <xf numFmtId="49" fontId="5" fillId="0" borderId="5" xfId="0" applyNumberFormat="1" applyFont="1" applyBorder="1" applyAlignment="1" applyProtection="1">
      <alignment horizontal="right" vertical="center" shrinkToFit="1"/>
      <protection locked="0"/>
    </xf>
    <xf numFmtId="49" fontId="5" fillId="0" borderId="34" xfId="0" applyNumberFormat="1" applyFont="1" applyBorder="1" applyAlignment="1" applyProtection="1">
      <alignment horizontal="righ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180" xfId="0" applyNumberFormat="1" applyFont="1" applyBorder="1" applyAlignment="1" applyProtection="1">
      <alignment horizontal="left" vertical="center" shrinkToFit="1"/>
      <protection locked="0"/>
    </xf>
    <xf numFmtId="0" fontId="15" fillId="0" borderId="126" xfId="0" applyFont="1" applyBorder="1" applyAlignment="1">
      <alignment vertical="center" wrapText="1" shrinkToFit="1"/>
    </xf>
    <xf numFmtId="0" fontId="15" fillId="0" borderId="127" xfId="0" applyFont="1" applyBorder="1" applyAlignment="1">
      <alignment vertical="center" wrapText="1" shrinkToFit="1"/>
    </xf>
    <xf numFmtId="0" fontId="5" fillId="9" borderId="45" xfId="0" applyFont="1" applyFill="1" applyBorder="1" applyAlignment="1">
      <alignment horizontal="center" vertical="center" shrinkToFit="1"/>
    </xf>
    <xf numFmtId="0" fontId="5" fillId="9" borderId="49" xfId="0" applyFont="1" applyFill="1" applyBorder="1" applyAlignment="1">
      <alignment horizontal="center" vertical="center" shrinkToFit="1"/>
    </xf>
    <xf numFmtId="0" fontId="9" fillId="9" borderId="45" xfId="0" applyFont="1" applyFill="1" applyBorder="1" applyAlignment="1">
      <alignment horizontal="left" vertical="center" wrapText="1" shrinkToFit="1"/>
    </xf>
    <xf numFmtId="0" fontId="9" fillId="9" borderId="49" xfId="0" applyFont="1" applyFill="1" applyBorder="1" applyAlignment="1">
      <alignment horizontal="left" vertical="center" wrapText="1" shrinkToFit="1"/>
    </xf>
    <xf numFmtId="0" fontId="7" fillId="8" borderId="29" xfId="0" applyFont="1" applyFill="1" applyBorder="1" applyAlignment="1">
      <alignment horizontal="right" vertical="center" wrapText="1" shrinkToFit="1"/>
    </xf>
    <xf numFmtId="0" fontId="7" fillId="8" borderId="31" xfId="0" applyFont="1" applyFill="1" applyBorder="1" applyAlignment="1">
      <alignment horizontal="right" vertical="center" wrapText="1" shrinkToFit="1"/>
    </xf>
    <xf numFmtId="0" fontId="7" fillId="8" borderId="31" xfId="0" applyFont="1" applyFill="1" applyBorder="1" applyAlignment="1">
      <alignment horizontal="right" vertical="center" shrinkToFit="1"/>
    </xf>
    <xf numFmtId="0" fontId="29" fillId="11" borderId="18" xfId="0" applyFont="1" applyFill="1" applyBorder="1" applyAlignment="1">
      <alignment horizontal="center" vertical="center" shrinkToFit="1"/>
    </xf>
    <xf numFmtId="0" fontId="29" fillId="11" borderId="26" xfId="0" applyFont="1" applyFill="1" applyBorder="1" applyAlignment="1">
      <alignment horizontal="center" vertical="center" shrinkToFit="1"/>
    </xf>
    <xf numFmtId="0" fontId="29" fillId="0" borderId="19" xfId="0" applyFont="1" applyBorder="1" applyAlignment="1">
      <alignment horizontal="center" vertical="center" shrinkToFit="1"/>
    </xf>
    <xf numFmtId="0" fontId="29" fillId="0" borderId="26" xfId="0" applyFont="1" applyBorder="1" applyAlignment="1">
      <alignment horizontal="center" vertical="center" shrinkToFit="1"/>
    </xf>
    <xf numFmtId="0" fontId="5" fillId="11" borderId="18" xfId="0" applyFont="1" applyFill="1" applyBorder="1" applyAlignment="1">
      <alignment horizontal="center" vertical="center" shrinkToFit="1"/>
    </xf>
    <xf numFmtId="0" fontId="5" fillId="11" borderId="26" xfId="0" applyFont="1" applyFill="1" applyBorder="1" applyAlignment="1">
      <alignment horizontal="center" vertical="center" shrinkToFit="1"/>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8" borderId="5" xfId="0" applyFont="1" applyFill="1" applyBorder="1" applyAlignment="1">
      <alignment horizontal="center" vertical="center" wrapText="1" shrinkToFit="1"/>
    </xf>
    <xf numFmtId="0" fontId="5" fillId="8" borderId="34" xfId="0" applyFont="1" applyFill="1" applyBorder="1" applyAlignment="1">
      <alignment horizontal="center" vertical="center" shrinkToFit="1"/>
    </xf>
    <xf numFmtId="0" fontId="5" fillId="8" borderId="37" xfId="0" applyFont="1" applyFill="1" applyBorder="1" applyAlignment="1">
      <alignment horizontal="center" vertical="center" shrinkToFit="1"/>
    </xf>
    <xf numFmtId="0" fontId="29" fillId="0" borderId="18" xfId="0" applyFont="1" applyBorder="1" applyAlignment="1">
      <alignment horizontal="center" vertical="center" shrinkToFit="1"/>
    </xf>
    <xf numFmtId="0" fontId="3" fillId="8" borderId="5" xfId="0" applyFont="1" applyFill="1" applyBorder="1" applyAlignment="1">
      <alignment horizontal="center" vertical="center" wrapText="1" shrinkToFit="1"/>
    </xf>
    <xf numFmtId="0" fontId="3" fillId="8" borderId="34" xfId="0" applyFont="1" applyFill="1" applyBorder="1" applyAlignment="1">
      <alignment horizontal="center" vertical="center" shrinkToFit="1"/>
    </xf>
    <xf numFmtId="0" fontId="3" fillId="8" borderId="32" xfId="0" applyFont="1" applyFill="1" applyBorder="1" applyAlignment="1">
      <alignment horizontal="center" vertical="center" shrinkToFit="1"/>
    </xf>
    <xf numFmtId="0" fontId="5" fillId="8" borderId="33" xfId="0" applyFont="1" applyFill="1" applyBorder="1" applyAlignment="1">
      <alignment horizontal="center" vertical="center" wrapText="1" shrinkToFit="1"/>
    </xf>
    <xf numFmtId="0" fontId="5" fillId="10" borderId="25" xfId="0" applyFont="1" applyFill="1" applyBorder="1" applyAlignment="1">
      <alignment horizontal="center" vertical="center" shrinkToFit="1"/>
    </xf>
    <xf numFmtId="0" fontId="5" fillId="10" borderId="43" xfId="0" applyFont="1" applyFill="1" applyBorder="1" applyAlignment="1">
      <alignment horizontal="center" vertical="center" shrinkToFit="1"/>
    </xf>
    <xf numFmtId="38" fontId="5" fillId="0" borderId="21" xfId="1" applyFont="1" applyBorder="1" applyAlignment="1" applyProtection="1">
      <alignment horizontal="center" vertical="center" shrinkToFit="1"/>
      <protection locked="0"/>
    </xf>
    <xf numFmtId="38" fontId="5" fillId="0" borderId="22" xfId="1" applyFont="1" applyBorder="1" applyAlignment="1" applyProtection="1">
      <alignment horizontal="center" vertical="center" shrinkToFit="1"/>
      <protection locked="0"/>
    </xf>
    <xf numFmtId="38" fontId="5" fillId="0" borderId="24" xfId="1" applyFont="1" applyBorder="1" applyAlignment="1" applyProtection="1">
      <alignment horizontal="center" vertical="center" shrinkToFit="1"/>
      <protection locked="0"/>
    </xf>
    <xf numFmtId="0" fontId="7" fillId="7" borderId="113" xfId="0" applyFont="1" applyFill="1" applyBorder="1" applyAlignment="1">
      <alignment horizontal="center" vertical="center" shrinkToFit="1"/>
    </xf>
    <xf numFmtId="0" fontId="7" fillId="7" borderId="114" xfId="0" applyFont="1" applyFill="1" applyBorder="1" applyAlignment="1">
      <alignment horizontal="center" vertical="center" shrinkToFit="1"/>
    </xf>
    <xf numFmtId="0" fontId="7" fillId="7" borderId="115" xfId="0" applyFont="1" applyFill="1" applyBorder="1" applyAlignment="1">
      <alignment horizontal="center" vertical="center" shrinkToFit="1"/>
    </xf>
    <xf numFmtId="0" fontId="7" fillId="7" borderId="116" xfId="0" applyFont="1" applyFill="1" applyBorder="1" applyAlignment="1">
      <alignment horizontal="center" vertical="center" shrinkToFit="1"/>
    </xf>
    <xf numFmtId="0" fontId="7" fillId="16" borderId="30" xfId="0" applyFont="1" applyFill="1" applyBorder="1" applyAlignment="1">
      <alignment horizontal="right" vertical="center" wrapText="1" shrinkToFit="1"/>
    </xf>
    <xf numFmtId="0" fontId="7" fillId="16" borderId="31" xfId="0" applyFont="1" applyFill="1" applyBorder="1" applyAlignment="1">
      <alignment horizontal="right" vertical="center" wrapText="1" shrinkToFit="1"/>
    </xf>
    <xf numFmtId="0" fontId="7" fillId="16" borderId="13" xfId="0" applyFont="1" applyFill="1" applyBorder="1" applyAlignment="1">
      <alignment horizontal="center" vertical="center" shrinkToFit="1"/>
    </xf>
    <xf numFmtId="0" fontId="7" fillId="16" borderId="17" xfId="0" applyFont="1" applyFill="1" applyBorder="1" applyAlignment="1">
      <alignment horizontal="center" vertical="center" shrinkToFit="1"/>
    </xf>
    <xf numFmtId="0" fontId="7" fillId="16" borderId="85" xfId="0" applyFont="1" applyFill="1" applyBorder="1" applyAlignment="1">
      <alignment horizontal="center" vertical="center" shrinkToFit="1"/>
    </xf>
    <xf numFmtId="0" fontId="29" fillId="0" borderId="24" xfId="0" applyFont="1" applyBorder="1" applyAlignment="1">
      <alignment horizontal="center" vertical="center" shrinkToFit="1"/>
    </xf>
    <xf numFmtId="0" fontId="5" fillId="13" borderId="25" xfId="0" applyFont="1" applyFill="1" applyBorder="1" applyAlignment="1">
      <alignment horizontal="center" vertical="center" shrinkToFit="1"/>
    </xf>
    <xf numFmtId="0" fontId="5" fillId="13" borderId="22" xfId="0" applyFont="1" applyFill="1" applyBorder="1" applyAlignment="1">
      <alignment horizontal="center" vertical="center" shrinkToFit="1"/>
    </xf>
    <xf numFmtId="0" fontId="5" fillId="13" borderId="43" xfId="0" applyFont="1" applyFill="1" applyBorder="1" applyAlignment="1">
      <alignment horizontal="center" vertical="center" shrinkToFit="1"/>
    </xf>
    <xf numFmtId="38" fontId="5" fillId="0" borderId="21" xfId="1" applyFont="1" applyFill="1" applyBorder="1" applyAlignment="1" applyProtection="1">
      <alignment horizontal="center" vertical="center" shrinkToFit="1"/>
      <protection locked="0"/>
    </xf>
    <xf numFmtId="38" fontId="5" fillId="0" borderId="24" xfId="1" applyFont="1" applyFill="1" applyBorder="1" applyAlignment="1" applyProtection="1">
      <alignment horizontal="center" vertical="center" shrinkToFit="1"/>
      <protection locked="0"/>
    </xf>
    <xf numFmtId="0" fontId="5" fillId="15" borderId="45" xfId="0" applyFont="1" applyFill="1" applyBorder="1" applyAlignment="1">
      <alignment horizontal="center" vertical="center" shrinkToFit="1"/>
    </xf>
    <xf numFmtId="0" fontId="5" fillId="15" borderId="47" xfId="0" applyFont="1" applyFill="1" applyBorder="1" applyAlignment="1">
      <alignment horizontal="center" vertical="center" shrinkToFit="1"/>
    </xf>
    <xf numFmtId="0" fontId="5" fillId="15" borderId="49" xfId="0" applyFont="1" applyFill="1" applyBorder="1" applyAlignment="1">
      <alignment horizontal="center" vertical="center" shrinkToFit="1"/>
    </xf>
    <xf numFmtId="0" fontId="9" fillId="15" borderId="45" xfId="0" applyFont="1" applyFill="1" applyBorder="1" applyAlignment="1">
      <alignment horizontal="left" vertical="center" shrinkToFit="1"/>
    </xf>
    <xf numFmtId="0" fontId="9" fillId="15" borderId="47" xfId="0" applyFont="1" applyFill="1" applyBorder="1" applyAlignment="1">
      <alignment horizontal="left" vertical="center" shrinkToFit="1"/>
    </xf>
    <xf numFmtId="0" fontId="9" fillId="15" borderId="49" xfId="0" applyFont="1" applyFill="1" applyBorder="1" applyAlignment="1">
      <alignment horizontal="left" vertical="center" shrinkToFit="1"/>
    </xf>
    <xf numFmtId="0" fontId="29" fillId="0" borderId="13" xfId="0" applyFont="1" applyBorder="1" applyAlignment="1">
      <alignment horizontal="center" vertical="center" shrinkToFit="1"/>
    </xf>
    <xf numFmtId="0" fontId="29" fillId="0" borderId="14" xfId="0" applyFont="1" applyBorder="1" applyAlignment="1">
      <alignment horizontal="center" vertical="center" shrinkToFit="1"/>
    </xf>
    <xf numFmtId="0" fontId="5" fillId="13" borderId="16" xfId="0" applyFont="1" applyFill="1" applyBorder="1" applyAlignment="1">
      <alignment horizontal="center" vertical="center" shrinkToFit="1"/>
    </xf>
    <xf numFmtId="0" fontId="5" fillId="13" borderId="17" xfId="0" applyFont="1" applyFill="1" applyBorder="1" applyAlignment="1">
      <alignment horizontal="center" vertical="center" shrinkToFit="1"/>
    </xf>
    <xf numFmtId="0" fontId="5" fillId="13" borderId="46" xfId="0" applyFont="1" applyFill="1" applyBorder="1" applyAlignment="1">
      <alignment horizontal="center" vertical="center" shrinkToFit="1"/>
    </xf>
    <xf numFmtId="0" fontId="5" fillId="0" borderId="13" xfId="0" applyFont="1" applyBorder="1" applyAlignment="1" applyProtection="1">
      <alignment horizontal="center" vertical="center" shrinkToFit="1"/>
      <protection locked="0"/>
    </xf>
    <xf numFmtId="0" fontId="5" fillId="0" borderId="14" xfId="0" applyFont="1" applyBorder="1" applyAlignment="1" applyProtection="1">
      <alignment horizontal="center" vertical="center" shrinkToFit="1"/>
      <protection locked="0"/>
    </xf>
    <xf numFmtId="0" fontId="29" fillId="0" borderId="8" xfId="0" applyFont="1" applyBorder="1" applyAlignment="1">
      <alignment horizontal="center" vertical="center" shrinkToFit="1"/>
    </xf>
    <xf numFmtId="0" fontId="5" fillId="13" borderId="9" xfId="0" applyFont="1" applyFill="1" applyBorder="1" applyAlignment="1">
      <alignment horizontal="center" vertical="center" shrinkToFit="1"/>
    </xf>
    <xf numFmtId="0" fontId="5" fillId="13" borderId="4" xfId="0" applyFont="1" applyFill="1" applyBorder="1" applyAlignment="1">
      <alignment horizontal="center" vertical="center" shrinkToFit="1"/>
    </xf>
    <xf numFmtId="0" fontId="5" fillId="13" borderId="48" xfId="0" applyFont="1" applyFill="1" applyBorder="1" applyAlignment="1">
      <alignment horizontal="center" vertical="center" shrinkToFit="1"/>
    </xf>
    <xf numFmtId="0" fontId="5" fillId="0" borderId="8" xfId="0" applyFont="1" applyBorder="1" applyAlignment="1" applyProtection="1">
      <alignment horizontal="center" vertical="center" shrinkToFit="1"/>
      <protection locked="0"/>
    </xf>
    <xf numFmtId="0" fontId="5" fillId="15" borderId="79" xfId="0" applyFont="1" applyFill="1" applyBorder="1" applyAlignment="1">
      <alignment horizontal="center" vertical="center" shrinkToFit="1"/>
    </xf>
    <xf numFmtId="0" fontId="5" fillId="15" borderId="81" xfId="0" applyFont="1" applyFill="1" applyBorder="1" applyAlignment="1">
      <alignment horizontal="center" vertical="center" shrinkToFit="1"/>
    </xf>
    <xf numFmtId="0" fontId="9" fillId="15" borderId="45" xfId="0" applyFont="1" applyFill="1" applyBorder="1" applyAlignment="1">
      <alignment horizontal="left" vertical="center" wrapText="1" shrinkToFit="1"/>
    </xf>
    <xf numFmtId="0" fontId="9" fillId="15" borderId="49" xfId="0" applyFont="1" applyFill="1" applyBorder="1" applyAlignment="1">
      <alignment horizontal="left" vertical="center" wrapText="1" shrinkToFit="1"/>
    </xf>
    <xf numFmtId="0" fontId="5" fillId="0" borderId="111" xfId="0" applyFont="1" applyBorder="1" applyAlignment="1" applyProtection="1">
      <alignment horizontal="center" vertical="center" shrinkToFit="1"/>
      <protection locked="0"/>
    </xf>
    <xf numFmtId="0" fontId="29" fillId="0" borderId="88" xfId="0" applyFont="1" applyBorder="1" applyAlignment="1">
      <alignment horizontal="center" vertical="center" shrinkToFit="1"/>
    </xf>
    <xf numFmtId="0" fontId="5" fillId="10" borderId="87" xfId="0" applyFont="1" applyFill="1" applyBorder="1" applyAlignment="1">
      <alignment horizontal="center" vertical="center" shrinkToFit="1"/>
    </xf>
    <xf numFmtId="0" fontId="5" fillId="10" borderId="65" xfId="0" applyFont="1" applyFill="1" applyBorder="1" applyAlignment="1">
      <alignment horizontal="center" vertical="center" shrinkToFit="1"/>
    </xf>
    <xf numFmtId="38" fontId="29" fillId="0" borderId="21" xfId="1" applyFont="1" applyBorder="1" applyAlignment="1">
      <alignment horizontal="center" vertical="center" shrinkToFit="1"/>
    </xf>
    <xf numFmtId="38" fontId="29" fillId="0" borderId="22" xfId="1" applyFont="1" applyBorder="1" applyAlignment="1">
      <alignment horizontal="center" vertical="center" shrinkToFit="1"/>
    </xf>
    <xf numFmtId="38" fontId="29" fillId="0" borderId="24" xfId="1" applyFont="1" applyBorder="1" applyAlignment="1">
      <alignment horizontal="center" vertical="center" shrinkToFit="1"/>
    </xf>
    <xf numFmtId="0" fontId="5" fillId="0" borderId="21" xfId="0" applyFont="1" applyBorder="1" applyAlignment="1" applyProtection="1">
      <alignment horizontal="center" vertical="center" shrinkToFit="1"/>
      <protection locked="0"/>
    </xf>
    <xf numFmtId="0" fontId="5" fillId="0" borderId="24" xfId="0" applyFont="1" applyBorder="1" applyAlignment="1" applyProtection="1">
      <alignment horizontal="center" vertical="center" shrinkToFit="1"/>
      <protection locked="0"/>
    </xf>
    <xf numFmtId="0" fontId="5" fillId="0" borderId="22" xfId="0" applyFont="1" applyBorder="1" applyAlignment="1">
      <alignment horizontal="left" vertical="center" wrapText="1" shrinkToFit="1"/>
    </xf>
    <xf numFmtId="0" fontId="5" fillId="0" borderId="83" xfId="0" applyFont="1" applyBorder="1" applyAlignment="1">
      <alignment horizontal="center" vertical="center" wrapText="1" shrinkToFit="1"/>
    </xf>
    <xf numFmtId="0" fontId="5" fillId="0" borderId="22" xfId="0" applyFont="1" applyBorder="1" applyAlignment="1">
      <alignment horizontal="center" vertical="center" wrapText="1" shrinkToFit="1"/>
    </xf>
    <xf numFmtId="0" fontId="5" fillId="0" borderId="84" xfId="0" applyFont="1" applyBorder="1" applyAlignment="1">
      <alignment horizontal="center" vertical="center" wrapText="1" shrinkToFit="1"/>
    </xf>
    <xf numFmtId="0" fontId="5" fillId="0" borderId="36" xfId="0" applyFont="1" applyBorder="1" applyAlignment="1" applyProtection="1">
      <alignment horizontal="center" vertical="center" shrinkToFit="1"/>
      <protection locked="0"/>
    </xf>
    <xf numFmtId="0" fontId="5" fillId="0" borderId="88" xfId="0" applyFont="1" applyBorder="1" applyAlignment="1" applyProtection="1">
      <alignment horizontal="center" vertical="center" shrinkToFit="1"/>
      <protection locked="0"/>
    </xf>
    <xf numFmtId="0" fontId="13" fillId="0" borderId="21" xfId="0" applyFont="1" applyBorder="1" applyAlignment="1">
      <alignment horizontal="center" vertical="center" shrinkToFit="1"/>
    </xf>
    <xf numFmtId="0" fontId="13" fillId="0" borderId="22" xfId="0" applyFont="1" applyBorder="1" applyAlignment="1">
      <alignment horizontal="center" vertical="center" shrinkToFit="1"/>
    </xf>
    <xf numFmtId="0" fontId="13" fillId="0" borderId="43" xfId="0" applyFont="1" applyBorder="1" applyAlignment="1">
      <alignment horizontal="center" vertical="center" shrinkToFit="1"/>
    </xf>
    <xf numFmtId="0" fontId="13" fillId="0" borderId="91" xfId="0" applyFont="1" applyBorder="1" applyAlignment="1">
      <alignment horizontal="center" vertical="center" shrinkToFit="1"/>
    </xf>
    <xf numFmtId="0" fontId="13" fillId="0" borderId="92" xfId="0" applyFont="1" applyBorder="1" applyAlignment="1">
      <alignment horizontal="center" vertical="center" shrinkToFit="1"/>
    </xf>
    <xf numFmtId="0" fontId="13" fillId="0" borderId="93" xfId="0" applyFont="1" applyBorder="1" applyAlignment="1">
      <alignment horizontal="center" vertical="center" shrinkToFit="1"/>
    </xf>
    <xf numFmtId="0" fontId="5" fillId="0" borderId="83" xfId="0" applyFont="1" applyBorder="1" applyAlignment="1">
      <alignment horizontal="center" vertical="center" shrinkToFit="1"/>
    </xf>
    <xf numFmtId="0" fontId="5" fillId="0" borderId="22" xfId="0" applyFont="1" applyBorder="1" applyAlignment="1">
      <alignment horizontal="center" vertical="center" shrinkToFit="1"/>
    </xf>
    <xf numFmtId="0" fontId="5" fillId="0" borderId="117" xfId="0" applyFont="1" applyBorder="1" applyAlignment="1">
      <alignment horizontal="center" vertical="center" shrinkToFit="1"/>
    </xf>
    <xf numFmtId="0" fontId="5" fillId="0" borderId="92" xfId="0" applyFont="1" applyBorder="1" applyAlignment="1">
      <alignment horizontal="center" vertical="center" shrinkToFit="1"/>
    </xf>
    <xf numFmtId="0" fontId="9" fillId="6" borderId="68" xfId="0" applyFont="1" applyFill="1" applyBorder="1" applyAlignment="1">
      <alignment horizontal="center" vertical="center" shrinkToFit="1"/>
    </xf>
    <xf numFmtId="0" fontId="9" fillId="6" borderId="69" xfId="0" applyFont="1" applyFill="1" applyBorder="1" applyAlignment="1">
      <alignment horizontal="center" vertical="center" shrinkToFit="1"/>
    </xf>
    <xf numFmtId="0" fontId="9" fillId="6" borderId="70" xfId="0" applyFont="1" applyFill="1" applyBorder="1" applyAlignment="1">
      <alignment horizontal="center" vertical="center" shrinkToFit="1"/>
    </xf>
    <xf numFmtId="0" fontId="5" fillId="4" borderId="20" xfId="0" applyFont="1" applyFill="1" applyBorder="1" applyAlignment="1">
      <alignment horizontal="center" vertical="center" shrinkToFit="1"/>
    </xf>
    <xf numFmtId="178" fontId="9" fillId="0" borderId="21" xfId="0" applyNumberFormat="1" applyFont="1" applyBorder="1" applyAlignment="1">
      <alignment horizontal="center" vertical="center" shrinkToFit="1"/>
    </xf>
    <xf numFmtId="178" fontId="9" fillId="0" borderId="22" xfId="0" applyNumberFormat="1" applyFont="1" applyBorder="1" applyAlignment="1">
      <alignment horizontal="center" vertical="center" shrinkToFit="1"/>
    </xf>
    <xf numFmtId="178" fontId="9" fillId="0" borderId="84" xfId="0" applyNumberFormat="1" applyFont="1" applyBorder="1" applyAlignment="1">
      <alignment horizontal="center" vertical="center" shrinkToFit="1"/>
    </xf>
    <xf numFmtId="0" fontId="7" fillId="7" borderId="13" xfId="0" applyFont="1" applyFill="1" applyBorder="1" applyAlignment="1">
      <alignment horizontal="center" vertical="center" shrinkToFit="1"/>
    </xf>
    <xf numFmtId="0" fontId="7" fillId="7" borderId="17" xfId="0" applyFont="1" applyFill="1" applyBorder="1" applyAlignment="1">
      <alignment horizontal="center" vertical="center" shrinkToFit="1"/>
    </xf>
    <xf numFmtId="0" fontId="7" fillId="7" borderId="46" xfId="0" applyFont="1" applyFill="1" applyBorder="1" applyAlignment="1">
      <alignment horizontal="center" vertical="center" shrinkToFit="1"/>
    </xf>
    <xf numFmtId="17" fontId="29" fillId="0" borderId="21" xfId="0" quotePrefix="1" applyNumberFormat="1" applyFont="1" applyBorder="1" applyAlignment="1">
      <alignment horizontal="center" vertical="center" shrinkToFit="1"/>
    </xf>
    <xf numFmtId="191" fontId="29" fillId="11" borderId="25" xfId="0" applyNumberFormat="1" applyFont="1" applyFill="1" applyBorder="1" applyAlignment="1">
      <alignment horizontal="center" vertical="center" shrinkToFit="1"/>
    </xf>
    <xf numFmtId="191" fontId="29" fillId="11" borderId="22" xfId="0" applyNumberFormat="1" applyFont="1" applyFill="1" applyBorder="1" applyAlignment="1">
      <alignment horizontal="center" vertical="center" shrinkToFit="1"/>
    </xf>
    <xf numFmtId="191" fontId="29" fillId="11" borderId="43" xfId="0" applyNumberFormat="1" applyFont="1" applyFill="1" applyBorder="1" applyAlignment="1">
      <alignment horizontal="center" vertical="center" shrinkToFit="1"/>
    </xf>
    <xf numFmtId="0" fontId="13" fillId="0" borderId="56" xfId="0" applyFont="1" applyBorder="1" applyAlignment="1">
      <alignment horizontal="center" vertical="center" shrinkToFit="1"/>
    </xf>
    <xf numFmtId="0" fontId="13" fillId="0" borderId="58" xfId="0" applyFont="1" applyBorder="1" applyAlignment="1">
      <alignment horizontal="center" vertical="center" shrinkToFit="1"/>
    </xf>
    <xf numFmtId="0" fontId="13" fillId="0" borderId="59" xfId="0" applyFont="1" applyBorder="1" applyAlignment="1">
      <alignment horizontal="center" vertical="center" shrinkToFit="1"/>
    </xf>
    <xf numFmtId="0" fontId="13" fillId="0" borderId="62" xfId="0" applyFont="1" applyBorder="1" applyAlignment="1">
      <alignment horizontal="center" vertical="center" shrinkToFit="1"/>
    </xf>
    <xf numFmtId="0" fontId="13" fillId="0" borderId="63" xfId="0" applyFont="1" applyBorder="1" applyAlignment="1">
      <alignment horizontal="center" vertical="center" shrinkToFit="1"/>
    </xf>
    <xf numFmtId="0" fontId="13" fillId="0" borderId="64" xfId="0" applyFont="1" applyBorder="1" applyAlignment="1">
      <alignment horizontal="center" vertical="center" shrinkToFit="1"/>
    </xf>
    <xf numFmtId="0" fontId="5" fillId="0" borderId="134" xfId="0" applyFont="1" applyBorder="1" applyAlignment="1" applyProtection="1">
      <alignment horizontal="center" vertical="center" shrinkToFit="1"/>
      <protection locked="0"/>
    </xf>
    <xf numFmtId="0" fontId="5" fillId="0" borderId="58" xfId="0" applyFont="1" applyBorder="1" applyAlignment="1" applyProtection="1">
      <alignment horizontal="center" vertical="center" shrinkToFit="1"/>
      <protection locked="0"/>
    </xf>
    <xf numFmtId="0" fontId="5" fillId="0" borderId="132" xfId="0" applyFont="1" applyBorder="1" applyAlignment="1" applyProtection="1">
      <alignment horizontal="center" vertical="center" shrinkToFit="1"/>
      <protection locked="0"/>
    </xf>
    <xf numFmtId="0" fontId="5" fillId="0" borderId="63" xfId="0" applyFont="1" applyBorder="1" applyAlignment="1" applyProtection="1">
      <alignment horizontal="center" vertical="center" shrinkToFit="1"/>
      <protection locked="0"/>
    </xf>
    <xf numFmtId="0" fontId="5" fillId="19" borderId="90" xfId="0" applyFont="1" applyFill="1" applyBorder="1" applyAlignment="1">
      <alignment horizontal="center" vertical="center" shrinkToFit="1"/>
    </xf>
    <xf numFmtId="0" fontId="5" fillId="19" borderId="136" xfId="0" applyFont="1" applyFill="1" applyBorder="1" applyAlignment="1">
      <alignment horizontal="center" vertical="center" shrinkToFit="1"/>
    </xf>
    <xf numFmtId="0" fontId="9" fillId="19" borderId="42" xfId="0" applyFont="1" applyFill="1" applyBorder="1" applyAlignment="1">
      <alignment horizontal="left" vertical="center" wrapText="1" shrinkToFit="1"/>
    </xf>
    <xf numFmtId="0" fontId="9" fillId="19" borderId="76" xfId="0" applyFont="1" applyFill="1" applyBorder="1" applyAlignment="1">
      <alignment horizontal="left" vertical="center" shrinkToFit="1"/>
    </xf>
    <xf numFmtId="0" fontId="29" fillId="0" borderId="84" xfId="0" applyFont="1" applyBorder="1" applyAlignment="1">
      <alignment horizontal="center" vertical="center" shrinkToFit="1"/>
    </xf>
    <xf numFmtId="0" fontId="6" fillId="20" borderId="21" xfId="0" applyFont="1" applyFill="1" applyBorder="1" applyAlignment="1">
      <alignment horizontal="left" vertical="center" wrapText="1" shrinkToFit="1"/>
    </xf>
    <xf numFmtId="0" fontId="6" fillId="20" borderId="22" xfId="0" applyFont="1" applyFill="1" applyBorder="1" applyAlignment="1">
      <alignment horizontal="left" vertical="center" wrapText="1" shrinkToFit="1"/>
    </xf>
    <xf numFmtId="0" fontId="6" fillId="20" borderId="43" xfId="0" applyFont="1" applyFill="1" applyBorder="1" applyAlignment="1">
      <alignment horizontal="left" vertical="center" wrapText="1" shrinkToFit="1"/>
    </xf>
    <xf numFmtId="0" fontId="29" fillId="0" borderId="62" xfId="0" applyFont="1" applyBorder="1" applyAlignment="1">
      <alignment horizontal="center" vertical="center" shrinkToFit="1"/>
    </xf>
    <xf numFmtId="0" fontId="29" fillId="0" borderId="63" xfId="0" applyFont="1" applyBorder="1" applyAlignment="1">
      <alignment horizontal="center" vertical="center" shrinkToFit="1"/>
    </xf>
    <xf numFmtId="0" fontId="29" fillId="0" borderId="64" xfId="0" applyFont="1" applyBorder="1" applyAlignment="1">
      <alignment horizontal="center" vertical="center" shrinkToFit="1"/>
    </xf>
    <xf numFmtId="0" fontId="13" fillId="0" borderId="62" xfId="0" applyFont="1" applyBorder="1" applyAlignment="1" applyProtection="1">
      <alignment horizontal="center" vertical="center" shrinkToFit="1"/>
      <protection locked="0"/>
    </xf>
    <xf numFmtId="0" fontId="13" fillId="0" borderId="63" xfId="0" applyFont="1" applyBorder="1" applyAlignment="1" applyProtection="1">
      <alignment horizontal="center" vertical="center" shrinkToFit="1"/>
      <protection locked="0"/>
    </xf>
    <xf numFmtId="0" fontId="29" fillId="0" borderId="91" xfId="0" applyFont="1" applyBorder="1" applyAlignment="1">
      <alignment horizontal="center" vertical="center" wrapText="1" shrinkToFit="1"/>
    </xf>
    <xf numFmtId="0" fontId="29" fillId="0" borderId="92" xfId="0" applyFont="1" applyBorder="1" applyAlignment="1">
      <alignment horizontal="center" vertical="center" wrapText="1" shrinkToFit="1"/>
    </xf>
    <xf numFmtId="0" fontId="29" fillId="0" borderId="137" xfId="0" applyFont="1" applyBorder="1" applyAlignment="1">
      <alignment horizontal="center" vertical="center" wrapText="1" shrinkToFit="1"/>
    </xf>
    <xf numFmtId="0" fontId="5" fillId="0" borderId="91" xfId="0" applyFont="1" applyBorder="1" applyAlignment="1" applyProtection="1">
      <alignment horizontal="center" vertical="center" shrinkToFit="1"/>
      <protection locked="0"/>
    </xf>
    <xf numFmtId="0" fontId="5" fillId="0" borderId="92" xfId="0" applyFont="1" applyBorder="1" applyAlignment="1" applyProtection="1">
      <alignment horizontal="center" vertical="center" shrinkToFit="1"/>
      <protection locked="0"/>
    </xf>
    <xf numFmtId="0" fontId="5" fillId="0" borderId="137" xfId="0" applyFont="1" applyBorder="1" applyAlignment="1" applyProtection="1">
      <alignment horizontal="center" vertical="center" shrinkToFit="1"/>
      <protection locked="0"/>
    </xf>
    <xf numFmtId="0" fontId="5" fillId="13" borderId="21" xfId="0" applyFont="1" applyFill="1" applyBorder="1" applyAlignment="1">
      <alignment horizontal="center" vertical="center" shrinkToFit="1"/>
    </xf>
    <xf numFmtId="0" fontId="29" fillId="0" borderId="111" xfId="0" applyFont="1" applyBorder="1" applyAlignment="1">
      <alignment horizontal="center" vertical="center" shrinkToFit="1"/>
    </xf>
    <xf numFmtId="0" fontId="9" fillId="6" borderId="45" xfId="0" applyFont="1" applyFill="1" applyBorder="1" applyAlignment="1">
      <alignment horizontal="left" vertical="center" wrapText="1" shrinkToFit="1"/>
    </xf>
    <xf numFmtId="0" fontId="9" fillId="6" borderId="49" xfId="0" applyFont="1" applyFill="1" applyBorder="1" applyAlignment="1">
      <alignment horizontal="left" vertical="center" wrapText="1" shrinkToFit="1"/>
    </xf>
    <xf numFmtId="0" fontId="7" fillId="7" borderId="85" xfId="0" applyFont="1" applyFill="1" applyBorder="1" applyAlignment="1">
      <alignment horizontal="center" vertical="center" shrinkToFit="1"/>
    </xf>
    <xf numFmtId="0" fontId="5" fillId="6" borderId="78" xfId="0" applyFont="1" applyFill="1" applyBorder="1" applyAlignment="1">
      <alignment horizontal="center" vertical="center" shrinkToFit="1"/>
    </xf>
    <xf numFmtId="0" fontId="5" fillId="6" borderId="81" xfId="0" applyFont="1" applyFill="1" applyBorder="1" applyAlignment="1">
      <alignment horizontal="center" vertical="center" shrinkToFit="1"/>
    </xf>
    <xf numFmtId="0" fontId="7" fillId="7" borderId="29" xfId="0" applyFont="1" applyFill="1" applyBorder="1" applyAlignment="1">
      <alignment horizontal="right" vertical="center" wrapText="1" shrinkToFit="1"/>
    </xf>
    <xf numFmtId="0" fontId="7" fillId="7" borderId="31" xfId="0" applyFont="1" applyFill="1" applyBorder="1" applyAlignment="1">
      <alignment horizontal="right" vertical="center" wrapText="1" shrinkToFit="1"/>
    </xf>
    <xf numFmtId="180" fontId="5" fillId="0" borderId="21" xfId="0" applyNumberFormat="1" applyFont="1" applyBorder="1" applyAlignment="1" applyProtection="1">
      <alignment horizontal="center" vertical="center" shrinkToFit="1"/>
      <protection locked="0"/>
    </xf>
    <xf numFmtId="180" fontId="5" fillId="0" borderId="22" xfId="0" applyNumberFormat="1" applyFont="1" applyBorder="1" applyAlignment="1" applyProtection="1">
      <alignment horizontal="center" vertical="center" shrinkToFit="1"/>
      <protection locked="0"/>
    </xf>
    <xf numFmtId="180" fontId="5" fillId="0" borderId="24" xfId="0" applyNumberFormat="1" applyFont="1" applyBorder="1" applyAlignment="1" applyProtection="1">
      <alignment horizontal="center" vertical="center" shrinkToFit="1"/>
      <protection locked="0"/>
    </xf>
    <xf numFmtId="197" fontId="9" fillId="11" borderId="25" xfId="0" applyNumberFormat="1" applyFont="1" applyFill="1" applyBorder="1" applyAlignment="1">
      <alignment horizontal="center" vertical="center" shrinkToFit="1"/>
    </xf>
    <xf numFmtId="197" fontId="9" fillId="11" borderId="22" xfId="0" applyNumberFormat="1" applyFont="1" applyFill="1" applyBorder="1" applyAlignment="1">
      <alignment horizontal="center" vertical="center" shrinkToFit="1"/>
    </xf>
    <xf numFmtId="0" fontId="5" fillId="6" borderId="80" xfId="0" applyFont="1" applyFill="1" applyBorder="1" applyAlignment="1">
      <alignment horizontal="center" vertical="center" shrinkToFit="1"/>
    </xf>
    <xf numFmtId="0" fontId="9" fillId="6" borderId="82" xfId="0" applyFont="1" applyFill="1" applyBorder="1" applyAlignment="1">
      <alignment horizontal="left" vertical="center" wrapText="1" shrinkToFit="1"/>
    </xf>
    <xf numFmtId="0" fontId="9" fillId="6" borderId="49" xfId="0" applyFont="1" applyFill="1" applyBorder="1" applyAlignment="1">
      <alignment horizontal="left" vertical="center" shrinkToFit="1"/>
    </xf>
    <xf numFmtId="0" fontId="7" fillId="7" borderId="112" xfId="0" applyFont="1" applyFill="1" applyBorder="1" applyAlignment="1">
      <alignment horizontal="right" vertical="center" wrapText="1" shrinkToFit="1"/>
    </xf>
    <xf numFmtId="0" fontId="29" fillId="0" borderId="56" xfId="0" applyFont="1" applyBorder="1" applyAlignment="1">
      <alignment horizontal="center" vertical="center" shrinkToFit="1"/>
    </xf>
    <xf numFmtId="0" fontId="29" fillId="0" borderId="58" xfId="0" applyFont="1" applyBorder="1" applyAlignment="1">
      <alignment horizontal="center" vertical="center" shrinkToFit="1"/>
    </xf>
    <xf numFmtId="0" fontId="29" fillId="0" borderId="57" xfId="0" applyFont="1" applyBorder="1" applyAlignment="1">
      <alignment horizontal="center" vertical="center" shrinkToFit="1"/>
    </xf>
    <xf numFmtId="0" fontId="5" fillId="0" borderId="56" xfId="0" applyFont="1" applyBorder="1" applyAlignment="1" applyProtection="1">
      <alignment horizontal="center" vertical="center" shrinkToFit="1"/>
      <protection locked="0"/>
    </xf>
    <xf numFmtId="0" fontId="5" fillId="0" borderId="57" xfId="0" applyFont="1" applyBorder="1" applyAlignment="1" applyProtection="1">
      <alignment horizontal="center" vertical="center" shrinkToFit="1"/>
      <protection locked="0"/>
    </xf>
    <xf numFmtId="0" fontId="5" fillId="13" borderId="56" xfId="0" applyFont="1" applyFill="1" applyBorder="1" applyAlignment="1">
      <alignment horizontal="center" vertical="center" shrinkToFit="1"/>
    </xf>
    <xf numFmtId="0" fontId="5" fillId="13" borderId="58" xfId="0" applyFont="1" applyFill="1" applyBorder="1" applyAlignment="1">
      <alignment horizontal="center" vertical="center" shrinkToFit="1"/>
    </xf>
    <xf numFmtId="0" fontId="5" fillId="13" borderId="59" xfId="0" applyFont="1" applyFill="1" applyBorder="1" applyAlignment="1">
      <alignment horizontal="center" vertical="center" shrinkToFit="1"/>
    </xf>
    <xf numFmtId="0" fontId="9" fillId="9" borderId="68" xfId="0" applyFont="1" applyFill="1" applyBorder="1" applyAlignment="1">
      <alignment horizontal="center" vertical="center" shrinkToFit="1"/>
    </xf>
    <xf numFmtId="0" fontId="9" fillId="9" borderId="69" xfId="0" applyFont="1" applyFill="1" applyBorder="1" applyAlignment="1">
      <alignment horizontal="center" vertical="center" shrinkToFit="1"/>
    </xf>
    <xf numFmtId="0" fontId="9" fillId="9" borderId="70" xfId="0" applyFont="1" applyFill="1" applyBorder="1" applyAlignment="1">
      <alignment horizontal="center" vertical="center" shrinkToFit="1"/>
    </xf>
    <xf numFmtId="0" fontId="9" fillId="21" borderId="68" xfId="0" applyFont="1" applyFill="1" applyBorder="1" applyAlignment="1">
      <alignment horizontal="center" vertical="center" shrinkToFit="1"/>
    </xf>
    <xf numFmtId="0" fontId="9" fillId="21" borderId="69" xfId="0" applyFont="1" applyFill="1" applyBorder="1" applyAlignment="1">
      <alignment horizontal="center" vertical="center" shrinkToFit="1"/>
    </xf>
    <xf numFmtId="0" fontId="9" fillId="21" borderId="70" xfId="0" applyFont="1" applyFill="1" applyBorder="1" applyAlignment="1">
      <alignment horizontal="center" vertical="center" shrinkToFit="1"/>
    </xf>
    <xf numFmtId="0" fontId="9" fillId="15" borderId="47" xfId="0" applyFont="1" applyFill="1" applyBorder="1" applyAlignment="1">
      <alignment horizontal="left" vertical="center" wrapText="1" shrinkToFit="1"/>
    </xf>
    <xf numFmtId="0" fontId="7" fillId="16" borderId="31" xfId="0" applyFont="1" applyFill="1" applyBorder="1" applyAlignment="1">
      <alignment horizontal="right" vertical="center" shrinkToFit="1"/>
    </xf>
    <xf numFmtId="0" fontId="29" fillId="0" borderId="17" xfId="0" applyFont="1" applyBorder="1" applyAlignment="1">
      <alignment horizontal="center" vertical="center" shrinkToFit="1"/>
    </xf>
    <xf numFmtId="0" fontId="29" fillId="0" borderId="16" xfId="0" applyFont="1" applyBorder="1" applyAlignment="1">
      <alignment horizontal="center" vertical="center" shrinkToFit="1"/>
    </xf>
    <xf numFmtId="0" fontId="29" fillId="0" borderId="46" xfId="0" applyFont="1" applyBorder="1" applyAlignment="1">
      <alignment horizontal="center" vertical="center" shrinkToFit="1"/>
    </xf>
    <xf numFmtId="0" fontId="9" fillId="15" borderId="68" xfId="0" applyFont="1" applyFill="1" applyBorder="1" applyAlignment="1">
      <alignment horizontal="center" vertical="center" shrinkToFit="1"/>
    </xf>
    <xf numFmtId="0" fontId="9" fillId="15" borderId="69" xfId="0" applyFont="1" applyFill="1" applyBorder="1" applyAlignment="1">
      <alignment horizontal="center" vertical="center" shrinkToFit="1"/>
    </xf>
    <xf numFmtId="0" fontId="9" fillId="15" borderId="70" xfId="0" applyFont="1" applyFill="1" applyBorder="1" applyAlignment="1">
      <alignment horizontal="center" vertical="center" shrinkToFit="1"/>
    </xf>
    <xf numFmtId="0" fontId="7" fillId="13" borderId="3" xfId="0" applyFont="1" applyFill="1" applyBorder="1" applyAlignment="1">
      <alignment horizontal="left" vertical="center" shrinkToFit="1"/>
    </xf>
    <xf numFmtId="0" fontId="7" fillId="13" borderId="4" xfId="0" applyFont="1" applyFill="1" applyBorder="1" applyAlignment="1">
      <alignment horizontal="left" vertical="center" shrinkToFit="1"/>
    </xf>
    <xf numFmtId="0" fontId="7" fillId="13" borderId="48" xfId="0" applyFont="1" applyFill="1" applyBorder="1" applyAlignment="1">
      <alignment horizontal="left" vertical="center" shrinkToFit="1"/>
    </xf>
    <xf numFmtId="0" fontId="7" fillId="13" borderId="35" xfId="0" applyFont="1" applyFill="1" applyBorder="1" applyAlignment="1">
      <alignment horizontal="left" vertical="center" shrinkToFit="1"/>
    </xf>
    <xf numFmtId="0" fontId="7" fillId="13" borderId="0" xfId="0" applyFont="1" applyFill="1" applyAlignment="1">
      <alignment horizontal="left" vertical="center" shrinkToFit="1"/>
    </xf>
    <xf numFmtId="0" fontId="7" fillId="13" borderId="46" xfId="0" applyFont="1" applyFill="1" applyBorder="1" applyAlignment="1">
      <alignment horizontal="left" vertical="center" shrinkToFit="1"/>
    </xf>
    <xf numFmtId="0" fontId="5" fillId="0" borderId="16" xfId="0" applyFont="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29" fillId="0" borderId="28" xfId="0" applyFont="1" applyBorder="1" applyAlignment="1">
      <alignment horizontal="center" vertical="center" shrinkToFit="1"/>
    </xf>
    <xf numFmtId="0" fontId="29" fillId="0" borderId="41" xfId="0" applyFont="1" applyBorder="1" applyAlignment="1">
      <alignment horizontal="center" vertical="center" shrinkToFit="1"/>
    </xf>
    <xf numFmtId="0" fontId="5" fillId="0" borderId="28" xfId="0" applyFont="1" applyBorder="1" applyAlignment="1" applyProtection="1">
      <alignment horizontal="center" vertical="center" shrinkToFit="1"/>
      <protection locked="0"/>
    </xf>
    <xf numFmtId="0" fontId="5" fillId="15" borderId="82" xfId="0" applyFont="1" applyFill="1" applyBorder="1" applyAlignment="1">
      <alignment horizontal="center" vertical="center" shrinkToFit="1"/>
    </xf>
    <xf numFmtId="0" fontId="9" fillId="15" borderId="82" xfId="0" applyFont="1" applyFill="1" applyBorder="1" applyAlignment="1">
      <alignment horizontal="left" vertical="center" wrapText="1" shrinkToFit="1"/>
    </xf>
    <xf numFmtId="0" fontId="29" fillId="14" borderId="143" xfId="0" applyFont="1" applyFill="1" applyBorder="1" applyAlignment="1">
      <alignment horizontal="center" vertical="center" shrinkToFit="1"/>
    </xf>
    <xf numFmtId="0" fontId="29" fillId="14" borderId="144" xfId="0" applyFont="1" applyFill="1" applyBorder="1" applyAlignment="1">
      <alignment horizontal="center" vertical="center" shrinkToFit="1"/>
    </xf>
    <xf numFmtId="0" fontId="5" fillId="13" borderId="146" xfId="0" applyFont="1" applyFill="1" applyBorder="1" applyAlignment="1">
      <alignment horizontal="center" vertical="center" shrinkToFit="1"/>
    </xf>
    <xf numFmtId="0" fontId="5" fillId="13" borderId="147" xfId="0" applyFont="1" applyFill="1" applyBorder="1" applyAlignment="1">
      <alignment horizontal="center" vertical="center" shrinkToFit="1"/>
    </xf>
    <xf numFmtId="0" fontId="5" fillId="13" borderId="148" xfId="0" applyFont="1" applyFill="1" applyBorder="1" applyAlignment="1">
      <alignment horizontal="center" vertical="center" shrinkToFit="1"/>
    </xf>
    <xf numFmtId="0" fontId="5" fillId="14" borderId="143" xfId="0" applyFont="1" applyFill="1" applyBorder="1" applyAlignment="1">
      <alignment horizontal="center" vertical="center" shrinkToFit="1"/>
    </xf>
    <xf numFmtId="0" fontId="5" fillId="14" borderId="144" xfId="0" applyFont="1" applyFill="1" applyBorder="1" applyAlignment="1">
      <alignment horizontal="center" vertical="center" shrinkToFit="1"/>
    </xf>
    <xf numFmtId="0" fontId="7" fillId="13" borderId="122" xfId="0" applyFont="1" applyFill="1" applyBorder="1" applyAlignment="1">
      <alignment horizontal="left" vertical="center" shrinkToFit="1"/>
    </xf>
    <xf numFmtId="0" fontId="7" fillId="13" borderId="123" xfId="0" applyFont="1" applyFill="1" applyBorder="1" applyAlignment="1">
      <alignment horizontal="left" vertical="center" shrinkToFit="1"/>
    </xf>
    <xf numFmtId="0" fontId="7" fillId="13" borderId="120" xfId="0" applyFont="1" applyFill="1" applyBorder="1" applyAlignment="1">
      <alignment horizontal="left" vertical="center" shrinkToFit="1"/>
    </xf>
    <xf numFmtId="0" fontId="7" fillId="13" borderId="119" xfId="0" applyFont="1" applyFill="1" applyBorder="1" applyAlignment="1">
      <alignment horizontal="left" vertical="center" shrinkToFit="1"/>
    </xf>
    <xf numFmtId="0" fontId="36" fillId="0" borderId="101" xfId="0" applyFont="1" applyBorder="1" applyAlignment="1">
      <alignment horizontal="left" vertical="center" shrinkToFit="1"/>
    </xf>
    <xf numFmtId="0" fontId="36" fillId="0" borderId="128" xfId="0" applyFont="1" applyBorder="1" applyAlignment="1">
      <alignment horizontal="left" vertical="center" shrinkToFit="1"/>
    </xf>
    <xf numFmtId="0" fontId="7" fillId="16" borderId="3" xfId="0" applyFont="1" applyFill="1" applyBorder="1" applyAlignment="1">
      <alignment horizontal="center" vertical="center" wrapText="1" shrinkToFit="1"/>
    </xf>
    <xf numFmtId="0" fontId="7" fillId="16" borderId="4" xfId="0" applyFont="1" applyFill="1" applyBorder="1" applyAlignment="1">
      <alignment horizontal="center" vertical="center" wrapText="1" shrinkToFit="1"/>
    </xf>
    <xf numFmtId="0" fontId="7" fillId="16" borderId="5" xfId="0" applyFont="1" applyFill="1" applyBorder="1" applyAlignment="1">
      <alignment horizontal="center" vertical="center" shrinkToFit="1"/>
    </xf>
    <xf numFmtId="0" fontId="7" fillId="16" borderId="34" xfId="0" applyFont="1" applyFill="1" applyBorder="1" applyAlignment="1">
      <alignment horizontal="center" vertical="center" shrinkToFit="1"/>
    </xf>
    <xf numFmtId="0" fontId="7" fillId="16" borderId="37" xfId="0" applyFont="1" applyFill="1" applyBorder="1" applyAlignment="1">
      <alignment horizontal="center" vertical="center" shrinkToFit="1"/>
    </xf>
    <xf numFmtId="0" fontId="7" fillId="16" borderId="3" xfId="0" applyFont="1" applyFill="1" applyBorder="1" applyAlignment="1">
      <alignment horizontal="center" vertical="center" shrinkToFit="1"/>
    </xf>
    <xf numFmtId="0" fontId="7" fillId="16" borderId="121" xfId="0" applyFont="1" applyFill="1" applyBorder="1" applyAlignment="1">
      <alignment horizontal="center" vertical="center" shrinkToFit="1"/>
    </xf>
    <xf numFmtId="0" fontId="5" fillId="0" borderId="125" xfId="0" applyFont="1" applyBorder="1" applyAlignment="1" applyProtection="1">
      <alignment horizontal="center" vertical="center" shrinkToFit="1"/>
      <protection locked="0"/>
    </xf>
    <xf numFmtId="0" fontId="7" fillId="16" borderId="46" xfId="0" applyFont="1" applyFill="1" applyBorder="1" applyAlignment="1">
      <alignment horizontal="center" vertical="center" shrinkToFit="1"/>
    </xf>
    <xf numFmtId="0" fontId="29" fillId="0" borderId="91" xfId="0" applyFont="1" applyBorder="1" applyAlignment="1">
      <alignment horizontal="center" vertical="center" shrinkToFit="1"/>
    </xf>
    <xf numFmtId="0" fontId="29" fillId="0" borderId="92" xfId="0" applyFont="1" applyBorder="1" applyAlignment="1">
      <alignment horizontal="center" vertical="center" shrinkToFit="1"/>
    </xf>
    <xf numFmtId="0" fontId="36" fillId="0" borderId="182" xfId="0" applyFont="1" applyBorder="1" applyAlignment="1">
      <alignment horizontal="left" vertical="center" wrapText="1" shrinkToFit="1"/>
    </xf>
    <xf numFmtId="0" fontId="36" fillId="0" borderId="128" xfId="0" applyFont="1" applyBorder="1" applyAlignment="1">
      <alignment horizontal="left" vertical="center" wrapText="1" shrinkToFit="1"/>
    </xf>
    <xf numFmtId="0" fontId="36" fillId="0" borderId="127" xfId="0" applyFont="1" applyBorder="1" applyAlignment="1">
      <alignment horizontal="left" vertical="center" wrapText="1" shrinkToFit="1"/>
    </xf>
    <xf numFmtId="0" fontId="36" fillId="0" borderId="101" xfId="0" applyFont="1" applyBorder="1" applyAlignment="1">
      <alignment horizontal="left" vertical="center" wrapText="1" shrinkToFit="1"/>
    </xf>
    <xf numFmtId="0" fontId="29" fillId="0" borderId="143" xfId="0" applyFont="1" applyBorder="1" applyAlignment="1">
      <alignment horizontal="center" vertical="center" shrinkToFit="1"/>
    </xf>
    <xf numFmtId="0" fontId="29" fillId="0" borderId="144" xfId="0" applyFont="1" applyBorder="1" applyAlignment="1">
      <alignment horizontal="center" vertical="center" shrinkToFit="1"/>
    </xf>
    <xf numFmtId="0" fontId="5" fillId="0" borderId="143" xfId="0" applyFont="1" applyBorder="1" applyAlignment="1" applyProtection="1">
      <alignment horizontal="center" vertical="center" shrinkToFit="1"/>
      <protection locked="0"/>
    </xf>
    <xf numFmtId="0" fontId="5" fillId="0" borderId="144" xfId="0" applyFont="1" applyBorder="1" applyAlignment="1" applyProtection="1">
      <alignment horizontal="center" vertical="center" shrinkToFit="1"/>
      <protection locked="0"/>
    </xf>
    <xf numFmtId="0" fontId="7" fillId="13" borderId="181" xfId="0" applyFont="1" applyFill="1" applyBorder="1" applyAlignment="1">
      <alignment horizontal="left" vertical="center" shrinkToFit="1"/>
    </xf>
    <xf numFmtId="192" fontId="5" fillId="4" borderId="36" xfId="0" applyNumberFormat="1" applyFont="1" applyFill="1" applyBorder="1" applyAlignment="1">
      <alignment horizontal="center" vertical="center" shrinkToFit="1"/>
    </xf>
    <xf numFmtId="192" fontId="5" fillId="4" borderId="88" xfId="0" applyNumberFormat="1" applyFont="1" applyFill="1" applyBorder="1" applyAlignment="1">
      <alignment horizontal="center" vertical="center" shrinkToFit="1"/>
    </xf>
    <xf numFmtId="0" fontId="29" fillId="4" borderId="36" xfId="0" applyFont="1" applyFill="1" applyBorder="1" applyAlignment="1">
      <alignment horizontal="center" vertical="center" shrinkToFit="1"/>
    </xf>
    <xf numFmtId="0" fontId="29" fillId="4" borderId="88" xfId="0" applyFont="1" applyFill="1" applyBorder="1" applyAlignment="1">
      <alignment horizontal="center" vertical="center" shrinkToFit="1"/>
    </xf>
    <xf numFmtId="0" fontId="36" fillId="0" borderId="127" xfId="0" applyFont="1" applyBorder="1" applyAlignment="1">
      <alignment horizontal="left" vertical="center" shrinkToFit="1"/>
    </xf>
    <xf numFmtId="0" fontId="22" fillId="0" borderId="40" xfId="0" applyFont="1" applyBorder="1" applyAlignment="1">
      <alignment horizontal="center" vertical="center"/>
    </xf>
    <xf numFmtId="49" fontId="26" fillId="0" borderId="40" xfId="0" applyNumberFormat="1" applyFont="1" applyBorder="1" applyAlignment="1">
      <alignment horizontal="center" vertical="center" shrinkToFit="1"/>
    </xf>
    <xf numFmtId="0" fontId="26" fillId="0" borderId="40" xfId="0" applyFont="1" applyBorder="1" applyAlignment="1">
      <alignment horizontal="center" vertical="center" shrinkToFit="1"/>
    </xf>
    <xf numFmtId="49" fontId="23" fillId="0" borderId="40" xfId="0" applyNumberFormat="1" applyFont="1" applyBorder="1" applyAlignment="1">
      <alignment horizontal="center" vertical="center" shrinkToFit="1"/>
    </xf>
    <xf numFmtId="0" fontId="23" fillId="0" borderId="40" xfId="0" applyFont="1" applyBorder="1" applyAlignment="1">
      <alignment horizontal="center" vertical="center" shrinkToFit="1"/>
    </xf>
    <xf numFmtId="0" fontId="26" fillId="0" borderId="83" xfId="0" applyFont="1" applyBorder="1" applyAlignment="1">
      <alignment horizontal="center" vertical="center" shrinkToFit="1"/>
    </xf>
    <xf numFmtId="0" fontId="26" fillId="0" borderId="22" xfId="0" applyFont="1" applyBorder="1" applyAlignment="1">
      <alignment horizontal="center" vertical="center" shrinkToFit="1"/>
    </xf>
    <xf numFmtId="0" fontId="26" fillId="0" borderId="43" xfId="0" applyFont="1" applyBorder="1" applyAlignment="1">
      <alignment horizontal="center" vertical="center" shrinkToFit="1"/>
    </xf>
    <xf numFmtId="0" fontId="22" fillId="0" borderId="83" xfId="0" applyFont="1" applyBorder="1" applyAlignment="1">
      <alignment horizontal="left" vertical="center" shrinkToFit="1"/>
    </xf>
    <xf numFmtId="0" fontId="22" fillId="0" borderId="22" xfId="0" applyFont="1" applyBorder="1" applyAlignment="1">
      <alignment horizontal="left" vertical="center" shrinkToFit="1"/>
    </xf>
    <xf numFmtId="0" fontId="22" fillId="0" borderId="43" xfId="0" applyFont="1" applyBorder="1" applyAlignment="1">
      <alignment horizontal="left" vertical="center" shrinkToFit="1"/>
    </xf>
    <xf numFmtId="0" fontId="22" fillId="0" borderId="132" xfId="0" applyFont="1" applyBorder="1" applyAlignment="1">
      <alignment horizontal="left" vertical="center" wrapText="1"/>
    </xf>
    <xf numFmtId="0" fontId="22" fillId="0" borderId="63" xfId="0" applyFont="1" applyBorder="1" applyAlignment="1">
      <alignment horizontal="left" vertical="center" wrapText="1"/>
    </xf>
    <xf numFmtId="0" fontId="22" fillId="0" borderId="64" xfId="0" applyFont="1" applyBorder="1" applyAlignment="1">
      <alignment horizontal="left" vertical="center" wrapText="1"/>
    </xf>
    <xf numFmtId="0" fontId="26" fillId="0" borderId="117" xfId="0" applyFont="1" applyBorder="1" applyAlignment="1">
      <alignment horizontal="center" vertical="center" shrinkToFit="1"/>
    </xf>
    <xf numFmtId="0" fontId="26" fillId="0" borderId="92" xfId="0" applyFont="1" applyBorder="1" applyAlignment="1">
      <alignment horizontal="center" vertical="center" shrinkToFit="1"/>
    </xf>
    <xf numFmtId="0" fontId="26" fillId="0" borderId="93" xfId="0" applyFont="1" applyBorder="1" applyAlignment="1">
      <alignment horizontal="center" vertical="center" shrinkToFit="1"/>
    </xf>
    <xf numFmtId="0" fontId="22" fillId="0" borderId="117" xfId="0" applyFont="1" applyBorder="1" applyAlignment="1">
      <alignment horizontal="left" vertical="center" shrinkToFit="1"/>
    </xf>
    <xf numFmtId="0" fontId="22" fillId="0" borderId="92" xfId="0" applyFont="1" applyBorder="1" applyAlignment="1">
      <alignment horizontal="left" vertical="center" shrinkToFit="1"/>
    </xf>
    <xf numFmtId="0" fontId="22" fillId="0" borderId="93" xfId="0" applyFont="1" applyBorder="1" applyAlignment="1">
      <alignment horizontal="left" vertical="center" shrinkToFit="1"/>
    </xf>
    <xf numFmtId="178" fontId="22" fillId="0" borderId="0" xfId="0" applyNumberFormat="1" applyFont="1" applyAlignment="1">
      <alignment horizontal="center" vertical="center"/>
    </xf>
    <xf numFmtId="9" fontId="26" fillId="0" borderId="158" xfId="0" applyNumberFormat="1" applyFont="1" applyBorder="1" applyAlignment="1">
      <alignment horizontal="center" vertical="center" shrinkToFit="1"/>
    </xf>
    <xf numFmtId="0" fontId="26" fillId="0" borderId="159" xfId="0" applyFont="1" applyBorder="1" applyAlignment="1">
      <alignment horizontal="center" vertical="center" shrinkToFit="1"/>
    </xf>
    <xf numFmtId="0" fontId="26" fillId="0" borderId="160" xfId="0" applyFont="1" applyBorder="1" applyAlignment="1">
      <alignment horizontal="center" vertical="center" shrinkToFit="1"/>
    </xf>
    <xf numFmtId="0" fontId="22" fillId="0" borderId="117" xfId="0" applyFont="1" applyBorder="1" applyAlignment="1">
      <alignment horizontal="left" vertical="center" wrapText="1"/>
    </xf>
    <xf numFmtId="0" fontId="22" fillId="0" borderId="92" xfId="0" applyFont="1" applyBorder="1" applyAlignment="1">
      <alignment horizontal="left" vertical="center" wrapText="1"/>
    </xf>
    <xf numFmtId="0" fontId="22" fillId="0" borderId="93" xfId="0" applyFont="1" applyBorder="1" applyAlignment="1">
      <alignment horizontal="left" vertical="center" wrapText="1"/>
    </xf>
    <xf numFmtId="184" fontId="26" fillId="0" borderId="117" xfId="0" applyNumberFormat="1" applyFont="1" applyBorder="1" applyAlignment="1">
      <alignment horizontal="center" vertical="center" shrinkToFit="1"/>
    </xf>
    <xf numFmtId="184" fontId="26" fillId="0" borderId="92" xfId="0" applyNumberFormat="1" applyFont="1" applyBorder="1" applyAlignment="1">
      <alignment horizontal="center" vertical="center" shrinkToFit="1"/>
    </xf>
    <xf numFmtId="184" fontId="26" fillId="0" borderId="93" xfId="0" applyNumberFormat="1" applyFont="1" applyBorder="1" applyAlignment="1">
      <alignment horizontal="center" vertical="center" shrinkToFit="1"/>
    </xf>
    <xf numFmtId="0" fontId="24" fillId="0" borderId="117" xfId="0" applyFont="1" applyBorder="1" applyAlignment="1">
      <alignment horizontal="left" vertical="center" shrinkToFit="1"/>
    </xf>
    <xf numFmtId="0" fontId="24" fillId="0" borderId="92" xfId="0" applyFont="1" applyBorder="1" applyAlignment="1">
      <alignment horizontal="left" vertical="center" shrinkToFit="1"/>
    </xf>
    <xf numFmtId="0" fontId="24" fillId="0" borderId="93" xfId="0" applyFont="1" applyBorder="1" applyAlignment="1">
      <alignment horizontal="left" vertical="center" shrinkToFit="1"/>
    </xf>
    <xf numFmtId="183" fontId="26" fillId="0" borderId="158" xfId="0" applyNumberFormat="1" applyFont="1" applyBorder="1" applyAlignment="1">
      <alignment horizontal="center" vertical="center" shrinkToFit="1"/>
    </xf>
    <xf numFmtId="183" fontId="26" fillId="0" borderId="159" xfId="0" applyNumberFormat="1" applyFont="1" applyBorder="1" applyAlignment="1">
      <alignment horizontal="center" vertical="center" shrinkToFit="1"/>
    </xf>
    <xf numFmtId="183" fontId="26" fillId="0" borderId="160" xfId="0" applyNumberFormat="1" applyFont="1" applyBorder="1" applyAlignment="1">
      <alignment horizontal="center" vertical="center" shrinkToFit="1"/>
    </xf>
    <xf numFmtId="0" fontId="22" fillId="0" borderId="83" xfId="0" applyFont="1" applyBorder="1" applyAlignment="1">
      <alignment horizontal="left" vertical="center" wrapText="1"/>
    </xf>
    <xf numFmtId="0" fontId="22" fillId="0" borderId="22" xfId="0" applyFont="1" applyBorder="1" applyAlignment="1">
      <alignment horizontal="left" vertical="center" wrapText="1"/>
    </xf>
    <xf numFmtId="0" fontId="22" fillId="0" borderId="43" xfId="0" applyFont="1" applyBorder="1" applyAlignment="1">
      <alignment horizontal="left" vertical="center" wrapText="1"/>
    </xf>
    <xf numFmtId="0" fontId="26" fillId="0" borderId="158" xfId="0" applyFont="1" applyBorder="1" applyAlignment="1">
      <alignment horizontal="center" vertical="center" shrinkToFit="1"/>
    </xf>
    <xf numFmtId="0" fontId="23" fillId="0" borderId="0" xfId="0" applyFont="1" applyAlignment="1">
      <alignment horizontal="center" vertical="center"/>
    </xf>
    <xf numFmtId="0" fontId="22" fillId="0" borderId="133" xfId="0" applyFont="1" applyBorder="1" applyAlignment="1">
      <alignment horizontal="center" vertical="center"/>
    </xf>
    <xf numFmtId="0" fontId="22" fillId="0" borderId="69" xfId="0" applyFont="1" applyBorder="1" applyAlignment="1">
      <alignment horizontal="center" vertical="center"/>
    </xf>
    <xf numFmtId="0" fontId="22" fillId="0" borderId="70" xfId="0" applyFont="1" applyBorder="1" applyAlignment="1">
      <alignment horizontal="center" vertical="center"/>
    </xf>
    <xf numFmtId="196" fontId="26" fillId="0" borderId="117" xfId="0" applyNumberFormat="1" applyFont="1" applyBorder="1" applyAlignment="1">
      <alignment horizontal="center" vertical="center" shrinkToFit="1"/>
    </xf>
    <xf numFmtId="196" fontId="26" fillId="0" borderId="92" xfId="0" applyNumberFormat="1" applyFont="1" applyBorder="1" applyAlignment="1">
      <alignment horizontal="center" vertical="center" shrinkToFit="1"/>
    </xf>
    <xf numFmtId="196" fontId="26" fillId="0" borderId="93" xfId="0" applyNumberFormat="1" applyFont="1" applyBorder="1" applyAlignment="1">
      <alignment horizontal="center" vertical="center" shrinkToFit="1"/>
    </xf>
    <xf numFmtId="0" fontId="22" fillId="0" borderId="139" xfId="0" applyFont="1" applyBorder="1" applyAlignment="1">
      <alignment horizontal="left" vertical="center"/>
    </xf>
    <xf numFmtId="0" fontId="22" fillId="0" borderId="140" xfId="0" applyFont="1" applyBorder="1" applyAlignment="1">
      <alignment horizontal="left" vertical="center"/>
    </xf>
    <xf numFmtId="0" fontId="22" fillId="0" borderId="141" xfId="0" applyFont="1" applyBorder="1" applyAlignment="1">
      <alignment horizontal="left" vertical="center"/>
    </xf>
    <xf numFmtId="0" fontId="22" fillId="0" borderId="135" xfId="0" applyFont="1" applyBorder="1" applyAlignment="1">
      <alignment horizontal="left" vertical="center"/>
    </xf>
    <xf numFmtId="0" fontId="22" fillId="0" borderId="0" xfId="0" applyFont="1" applyAlignment="1">
      <alignment horizontal="left" vertical="center"/>
    </xf>
    <xf numFmtId="0" fontId="22" fillId="0" borderId="89" xfId="0" applyFont="1" applyBorder="1" applyAlignment="1">
      <alignment horizontal="left" vertical="center"/>
    </xf>
    <xf numFmtId="0" fontId="22" fillId="0" borderId="132" xfId="0" applyFont="1" applyBorder="1" applyAlignment="1">
      <alignment horizontal="left" vertical="center"/>
    </xf>
    <xf numFmtId="0" fontId="22" fillId="0" borderId="63" xfId="0" applyFont="1" applyBorder="1" applyAlignment="1">
      <alignment horizontal="left" vertical="center"/>
    </xf>
    <xf numFmtId="0" fontId="22" fillId="0" borderId="64" xfId="0" applyFont="1" applyBorder="1" applyAlignment="1">
      <alignment horizontal="left" vertical="center"/>
    </xf>
    <xf numFmtId="0" fontId="22" fillId="0" borderId="134" xfId="0" applyFont="1" applyBorder="1" applyAlignment="1">
      <alignment horizontal="left" vertical="center" wrapText="1"/>
    </xf>
    <xf numFmtId="0" fontId="22" fillId="0" borderId="58" xfId="0" applyFont="1" applyBorder="1" applyAlignment="1">
      <alignment horizontal="left" vertical="center" wrapText="1"/>
    </xf>
    <xf numFmtId="0" fontId="22" fillId="0" borderId="59" xfId="0" applyFont="1" applyBorder="1" applyAlignment="1">
      <alignment horizontal="left" vertical="center" wrapText="1"/>
    </xf>
    <xf numFmtId="0" fontId="26" fillId="0" borderId="134" xfId="0" applyFont="1" applyBorder="1" applyAlignment="1">
      <alignment horizontal="center" vertical="center" shrinkToFit="1"/>
    </xf>
    <xf numFmtId="0" fontId="26" fillId="0" borderId="58" xfId="0" applyFont="1" applyBorder="1" applyAlignment="1">
      <alignment horizontal="center" vertical="center" shrinkToFit="1"/>
    </xf>
    <xf numFmtId="0" fontId="26" fillId="0" borderId="59" xfId="0" applyFont="1" applyBorder="1" applyAlignment="1">
      <alignment horizontal="center" vertical="center" shrinkToFit="1"/>
    </xf>
    <xf numFmtId="0" fontId="24" fillId="0" borderId="134" xfId="0" applyFont="1" applyBorder="1" applyAlignment="1">
      <alignment horizontal="left" vertical="center" wrapText="1" shrinkToFit="1"/>
    </xf>
    <xf numFmtId="0" fontId="24" fillId="0" borderId="58" xfId="0" applyFont="1" applyBorder="1" applyAlignment="1">
      <alignment horizontal="left" vertical="center" wrapText="1" shrinkToFit="1"/>
    </xf>
    <xf numFmtId="0" fontId="24" fillId="0" borderId="59" xfId="0" applyFont="1" applyBorder="1" applyAlignment="1">
      <alignment horizontal="left" vertical="center" wrapText="1" shrinkToFit="1"/>
    </xf>
    <xf numFmtId="185" fontId="26" fillId="0" borderId="158" xfId="0" applyNumberFormat="1" applyFont="1" applyBorder="1" applyAlignment="1">
      <alignment horizontal="center" vertical="center" shrinkToFit="1"/>
    </xf>
    <xf numFmtId="185" fontId="26" fillId="0" borderId="159" xfId="0" applyNumberFormat="1" applyFont="1" applyBorder="1" applyAlignment="1">
      <alignment horizontal="center" vertical="center" shrinkToFit="1"/>
    </xf>
    <xf numFmtId="185" fontId="26" fillId="0" borderId="160" xfId="0" applyNumberFormat="1" applyFont="1" applyBorder="1" applyAlignment="1">
      <alignment horizontal="center" vertical="center" shrinkToFit="1"/>
    </xf>
    <xf numFmtId="0" fontId="22" fillId="0" borderId="134"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59" xfId="0" applyFont="1" applyBorder="1" applyAlignment="1">
      <alignment horizontal="left" vertical="center" shrinkToFit="1"/>
    </xf>
    <xf numFmtId="0" fontId="22" fillId="0" borderId="130" xfId="0" applyFont="1" applyBorder="1" applyAlignment="1">
      <alignment horizontal="left" vertical="center" wrapText="1"/>
    </xf>
    <xf numFmtId="0" fontId="22" fillId="0" borderId="40" xfId="0" applyFont="1" applyBorder="1" applyAlignment="1">
      <alignment horizontal="left" vertical="center" wrapText="1"/>
    </xf>
    <xf numFmtId="0" fontId="22" fillId="0" borderId="65" xfId="0" applyFont="1" applyBorder="1" applyAlignment="1">
      <alignment horizontal="left" vertical="center" wrapText="1"/>
    </xf>
    <xf numFmtId="179" fontId="26" fillId="0" borderId="135" xfId="0" applyNumberFormat="1" applyFont="1" applyBorder="1" applyAlignment="1">
      <alignment horizontal="center" vertical="center" shrinkToFit="1"/>
    </xf>
    <xf numFmtId="179" fontId="26" fillId="0" borderId="0" xfId="0" applyNumberFormat="1" applyFont="1" applyAlignment="1">
      <alignment horizontal="center" vertical="center" shrinkToFit="1"/>
    </xf>
    <xf numFmtId="179" fontId="26" fillId="0" borderId="89" xfId="0" applyNumberFormat="1" applyFont="1" applyBorder="1" applyAlignment="1">
      <alignment horizontal="center" vertical="center" shrinkToFit="1"/>
    </xf>
    <xf numFmtId="0" fontId="25" fillId="0" borderId="0" xfId="0" applyFont="1" applyAlignment="1">
      <alignment horizontal="center" vertical="center"/>
    </xf>
    <xf numFmtId="0" fontId="22" fillId="0" borderId="150" xfId="0" applyFont="1" applyBorder="1" applyAlignment="1">
      <alignment horizontal="center" vertical="center"/>
    </xf>
    <xf numFmtId="0" fontId="22" fillId="0" borderId="151" xfId="0" applyFont="1" applyBorder="1" applyAlignment="1">
      <alignment horizontal="center" vertical="center"/>
    </xf>
    <xf numFmtId="0" fontId="22" fillId="0" borderId="152" xfId="0" applyFont="1" applyBorder="1" applyAlignment="1">
      <alignment horizontal="center" vertical="center"/>
    </xf>
    <xf numFmtId="49" fontId="22" fillId="0" borderId="150" xfId="0" applyNumberFormat="1" applyFont="1" applyBorder="1" applyAlignment="1">
      <alignment horizontal="center" vertical="center" shrinkToFit="1"/>
    </xf>
    <xf numFmtId="0" fontId="22" fillId="0" borderId="151" xfId="0" applyFont="1" applyBorder="1" applyAlignment="1">
      <alignment horizontal="center" vertical="center" shrinkToFit="1"/>
    </xf>
    <xf numFmtId="0" fontId="22" fillId="0" borderId="152" xfId="0" applyFont="1" applyBorder="1" applyAlignment="1">
      <alignment horizontal="center" vertical="center" shrinkToFit="1"/>
    </xf>
    <xf numFmtId="0" fontId="22" fillId="0" borderId="139" xfId="0" applyFont="1" applyBorder="1" applyAlignment="1">
      <alignment horizontal="center" vertical="center"/>
    </xf>
    <xf numFmtId="0" fontId="22" fillId="0" borderId="140" xfId="0" applyFont="1" applyBorder="1" applyAlignment="1">
      <alignment horizontal="center" vertical="center"/>
    </xf>
    <xf numFmtId="0" fontId="22" fillId="0" borderId="141" xfId="0" applyFont="1" applyBorder="1" applyAlignment="1">
      <alignment horizontal="center" vertical="center"/>
    </xf>
    <xf numFmtId="0" fontId="22" fillId="0" borderId="135" xfId="0" applyFont="1" applyBorder="1" applyAlignment="1">
      <alignment horizontal="center" vertical="center"/>
    </xf>
    <xf numFmtId="0" fontId="22" fillId="0" borderId="0" xfId="0" applyFont="1" applyAlignment="1">
      <alignment horizontal="center" vertical="center"/>
    </xf>
    <xf numFmtId="0" fontId="22" fillId="0" borderId="89" xfId="0" applyFont="1" applyBorder="1" applyAlignment="1">
      <alignment horizontal="center" vertical="center"/>
    </xf>
    <xf numFmtId="0" fontId="22" fillId="0" borderId="132" xfId="0" applyFont="1" applyBorder="1" applyAlignment="1">
      <alignment horizontal="center" vertical="center"/>
    </xf>
    <xf numFmtId="0" fontId="22" fillId="0" borderId="63" xfId="0" applyFont="1" applyBorder="1" applyAlignment="1">
      <alignment horizontal="center" vertical="center"/>
    </xf>
    <xf numFmtId="0" fontId="22" fillId="0" borderId="64" xfId="0" applyFont="1" applyBorder="1" applyAlignment="1">
      <alignment horizontal="center" vertical="center"/>
    </xf>
    <xf numFmtId="49" fontId="27" fillId="0" borderId="153" xfId="0" applyNumberFormat="1" applyFont="1" applyBorder="1" applyAlignment="1">
      <alignment horizontal="center" vertical="center" shrinkToFit="1"/>
    </xf>
    <xf numFmtId="0" fontId="27" fillId="0" borderId="154" xfId="0" applyFont="1" applyBorder="1" applyAlignment="1">
      <alignment horizontal="center" vertical="center" shrinkToFit="1"/>
    </xf>
    <xf numFmtId="0" fontId="27" fillId="0" borderId="155" xfId="0" applyFont="1" applyBorder="1" applyAlignment="1">
      <alignment horizontal="center" vertical="center" shrinkToFit="1"/>
    </xf>
    <xf numFmtId="49" fontId="22" fillId="0" borderId="133" xfId="0" applyNumberFormat="1" applyFont="1" applyBorder="1" applyAlignment="1">
      <alignment horizontal="center" vertical="center"/>
    </xf>
    <xf numFmtId="0" fontId="22" fillId="0" borderId="156" xfId="0" applyFont="1" applyBorder="1" applyAlignment="1">
      <alignment horizontal="center" vertical="center"/>
    </xf>
    <xf numFmtId="49" fontId="22" fillId="0" borderId="157" xfId="0" applyNumberFormat="1" applyFont="1" applyBorder="1" applyAlignment="1">
      <alignment horizontal="center" vertical="center"/>
    </xf>
    <xf numFmtId="194" fontId="9" fillId="0" borderId="0" xfId="0" applyNumberFormat="1" applyFont="1" applyAlignment="1">
      <alignment horizontal="left" vertical="center" indent="3" shrinkToFit="1"/>
    </xf>
    <xf numFmtId="0" fontId="5" fillId="0" borderId="0" xfId="0" applyFont="1" applyAlignment="1">
      <alignment horizontal="center" vertical="center" shrinkToFit="1"/>
    </xf>
    <xf numFmtId="0" fontId="3" fillId="0" borderId="21" xfId="0" applyFont="1" applyBorder="1" applyAlignment="1">
      <alignment horizontal="left" vertical="center" indent="2"/>
    </xf>
    <xf numFmtId="0" fontId="3" fillId="0" borderId="22" xfId="0" applyFont="1" applyBorder="1" applyAlignment="1">
      <alignment horizontal="left" vertical="center" indent="2"/>
    </xf>
    <xf numFmtId="0" fontId="3" fillId="0" borderId="84" xfId="0" applyFont="1" applyBorder="1" applyAlignment="1">
      <alignment horizontal="left" vertical="center" indent="2"/>
    </xf>
    <xf numFmtId="0" fontId="12" fillId="0" borderId="0" xfId="0" applyFont="1" applyAlignment="1">
      <alignment horizontal="center" vertical="center"/>
    </xf>
    <xf numFmtId="0" fontId="3" fillId="0" borderId="0" xfId="0" applyFont="1" applyAlignment="1">
      <alignment horizontal="right" vertical="center"/>
    </xf>
    <xf numFmtId="0" fontId="38" fillId="0" borderId="0" xfId="0" applyFont="1" applyAlignment="1">
      <alignment horizontal="left" vertical="center" wrapText="1"/>
    </xf>
    <xf numFmtId="0" fontId="7" fillId="0" borderId="0" xfId="0" applyFont="1" applyAlignment="1">
      <alignment horizontal="left" vertical="center" wrapText="1"/>
    </xf>
    <xf numFmtId="0" fontId="3" fillId="0" borderId="0" xfId="0" applyFont="1" applyAlignment="1">
      <alignment horizontal="center" vertical="center"/>
    </xf>
    <xf numFmtId="0" fontId="38" fillId="22" borderId="20" xfId="0" applyFont="1" applyFill="1" applyBorder="1" applyAlignment="1">
      <alignment horizontal="left" vertical="center" indent="1"/>
    </xf>
    <xf numFmtId="0" fontId="3" fillId="22" borderId="20" xfId="0" applyFont="1" applyFill="1" applyBorder="1" applyAlignment="1">
      <alignment horizontal="center" vertical="center"/>
    </xf>
    <xf numFmtId="0" fontId="3" fillId="22" borderId="29" xfId="0" applyFont="1" applyFill="1" applyBorder="1" applyAlignment="1">
      <alignment horizontal="center" vertical="center"/>
    </xf>
    <xf numFmtId="0" fontId="3" fillId="22" borderId="31" xfId="0" applyFont="1" applyFill="1" applyBorder="1" applyAlignment="1">
      <alignment horizontal="center" vertical="center"/>
    </xf>
    <xf numFmtId="0" fontId="38" fillId="22" borderId="183" xfId="0" applyFont="1" applyFill="1" applyBorder="1" applyAlignment="1">
      <alignment horizontal="left" vertical="center" indent="1"/>
    </xf>
    <xf numFmtId="0" fontId="38" fillId="22" borderId="184" xfId="0" applyFont="1" applyFill="1" applyBorder="1" applyAlignment="1">
      <alignment horizontal="left" vertical="center" indent="1"/>
    </xf>
    <xf numFmtId="0" fontId="38" fillId="22" borderId="36" xfId="0" applyFont="1" applyFill="1" applyBorder="1" applyAlignment="1">
      <alignment horizontal="left" vertical="center" indent="1"/>
    </xf>
    <xf numFmtId="0" fontId="38" fillId="22" borderId="124" xfId="0" applyFont="1" applyFill="1" applyBorder="1" applyAlignment="1">
      <alignment horizontal="left" vertical="center" indent="1"/>
    </xf>
    <xf numFmtId="0" fontId="3" fillId="0" borderId="0" xfId="0" applyFont="1">
      <alignment vertical="center"/>
    </xf>
    <xf numFmtId="0" fontId="0" fillId="0" borderId="0" xfId="0">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22" borderId="183" xfId="0" applyFont="1" applyFill="1" applyBorder="1" applyAlignment="1">
      <alignment horizontal="center" vertical="center" wrapText="1"/>
    </xf>
    <xf numFmtId="0" fontId="3" fillId="22" borderId="184" xfId="0" applyFont="1" applyFill="1" applyBorder="1" applyAlignment="1">
      <alignment horizontal="center" vertical="center"/>
    </xf>
    <xf numFmtId="0" fontId="3" fillId="22" borderId="35" xfId="0" applyFont="1" applyFill="1" applyBorder="1" applyAlignment="1">
      <alignment horizontal="center" vertical="center"/>
    </xf>
    <xf numFmtId="0" fontId="3" fillId="22" borderId="185" xfId="0" applyFont="1" applyFill="1" applyBorder="1" applyAlignment="1">
      <alignment horizontal="center" vertical="center"/>
    </xf>
    <xf numFmtId="0" fontId="3" fillId="22" borderId="36" xfId="0" applyFont="1" applyFill="1" applyBorder="1" applyAlignment="1">
      <alignment horizontal="center" vertical="center"/>
    </xf>
    <xf numFmtId="0" fontId="3" fillId="22" borderId="124" xfId="0" applyFont="1" applyFill="1" applyBorder="1" applyAlignment="1">
      <alignment horizontal="center" vertical="center"/>
    </xf>
    <xf numFmtId="0" fontId="45" fillId="0" borderId="0" xfId="0" applyFont="1" applyAlignment="1">
      <alignment horizontal="left" vertical="center" indent="4"/>
    </xf>
    <xf numFmtId="0" fontId="45" fillId="0" borderId="0" xfId="0" applyFont="1" applyAlignment="1">
      <alignment horizontal="left" vertical="center" wrapText="1" indent="3"/>
    </xf>
    <xf numFmtId="0" fontId="45" fillId="0" borderId="0" xfId="0" applyFont="1" applyAlignment="1">
      <alignment horizontal="left" vertical="center" indent="3"/>
    </xf>
    <xf numFmtId="49" fontId="49" fillId="0" borderId="0" xfId="0" applyNumberFormat="1" applyFont="1" applyAlignment="1">
      <alignment horizontal="left" vertical="center" indent="4"/>
    </xf>
    <xf numFmtId="0" fontId="45" fillId="0" borderId="0" xfId="0" applyFont="1" applyAlignment="1">
      <alignment horizontal="left" vertical="center" indent="6"/>
    </xf>
    <xf numFmtId="0" fontId="45" fillId="0" borderId="0" xfId="0" applyFont="1" applyAlignment="1">
      <alignment horizontal="left" vertical="center" inden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84" xfId="0" applyFont="1" applyBorder="1" applyAlignment="1">
      <alignment horizontal="center" vertical="center"/>
    </xf>
    <xf numFmtId="0" fontId="48" fillId="0" borderId="21" xfId="0" applyFont="1" applyBorder="1" applyAlignment="1">
      <alignment horizontal="center" vertical="center" wrapText="1"/>
    </xf>
    <xf numFmtId="0" fontId="48" fillId="0" borderId="22" xfId="0" applyFont="1" applyBorder="1" applyAlignment="1">
      <alignment horizontal="center" vertical="center" wrapText="1"/>
    </xf>
    <xf numFmtId="0" fontId="48" fillId="0" borderId="84" xfId="0" applyFont="1" applyBorder="1" applyAlignment="1">
      <alignment horizontal="center" vertical="center" wrapText="1"/>
    </xf>
    <xf numFmtId="181" fontId="46" fillId="0" borderId="0" xfId="0" applyNumberFormat="1" applyFont="1" applyAlignment="1">
      <alignment horizontal="center" vertical="center"/>
    </xf>
  </cellXfs>
  <cellStyles count="3">
    <cellStyle name="ハイパーリンク" xfId="2" builtinId="8"/>
    <cellStyle name="桁区切り" xfId="1" builtinId="6"/>
    <cellStyle name="標準" xfId="0" builtinId="0"/>
  </cellStyles>
  <dxfs count="33">
    <dxf>
      <font>
        <b/>
        <i val="0"/>
        <color theme="0"/>
      </font>
      <fill>
        <patternFill>
          <bgColor rgb="FFFF0000"/>
        </patternFill>
      </fill>
    </dxf>
    <dxf>
      <fill>
        <patternFill>
          <bgColor rgb="FFCCFFFF"/>
        </patternFill>
      </fill>
    </dxf>
    <dxf>
      <font>
        <b/>
        <i val="0"/>
        <color rgb="FFFF0000"/>
      </font>
    </dxf>
    <dxf>
      <font>
        <b/>
        <i val="0"/>
        <color rgb="FFFF0000"/>
      </font>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b/>
        <i val="0"/>
        <color theme="0"/>
      </font>
      <fill>
        <patternFill>
          <bgColor rgb="FFFF33CC"/>
        </patternFill>
      </fill>
    </dxf>
    <dxf>
      <font>
        <b/>
        <i val="0"/>
        <color rgb="FFFF0000"/>
      </font>
    </dxf>
    <dxf>
      <font>
        <color rgb="FF9C0006"/>
      </font>
      <fill>
        <patternFill>
          <bgColor rgb="FFFFC7CE"/>
        </patternFill>
      </fill>
    </dxf>
    <dxf>
      <fill>
        <patternFill>
          <bgColor rgb="FFCCFFFF"/>
        </patternFill>
      </fill>
    </dxf>
    <dxf>
      <fill>
        <patternFill>
          <bgColor theme="0"/>
        </patternFill>
      </fill>
    </dxf>
    <dxf>
      <fill>
        <patternFill>
          <bgColor rgb="FFCCFFFF"/>
        </patternFill>
      </fill>
    </dxf>
    <dxf>
      <fill>
        <patternFill>
          <bgColor rgb="FFCCFFFF"/>
        </patternFill>
      </fill>
    </dxf>
    <dxf>
      <fill>
        <patternFill>
          <bgColor rgb="FFCCFFFF"/>
        </patternFill>
      </fill>
    </dxf>
    <dxf>
      <fill>
        <patternFill>
          <bgColor rgb="FFCCFFFF"/>
        </patternFill>
      </fill>
    </dxf>
    <dxf>
      <font>
        <b/>
        <i val="0"/>
        <color rgb="FFFF0000"/>
      </font>
    </dxf>
    <dxf>
      <fill>
        <patternFill>
          <bgColor rgb="FFCCFFFF"/>
        </patternFill>
      </fill>
    </dxf>
    <dxf>
      <fill>
        <patternFill>
          <bgColor theme="0"/>
        </patternFill>
      </fill>
    </dxf>
    <dxf>
      <fill>
        <patternFill>
          <bgColor rgb="FFCCFFFF"/>
        </patternFill>
      </fill>
    </dxf>
    <dxf>
      <fill>
        <patternFill patternType="none">
          <bgColor auto="1"/>
        </patternFill>
      </fill>
    </dxf>
    <dxf>
      <font>
        <b/>
        <i val="0"/>
        <color rgb="FFFF0000"/>
      </font>
    </dxf>
    <dxf>
      <fill>
        <patternFill>
          <bgColor rgb="FFCCFFFF"/>
        </patternFill>
      </fill>
    </dxf>
    <dxf>
      <fill>
        <patternFill>
          <bgColor rgb="FFCCFFFF"/>
        </patternFill>
      </fill>
    </dxf>
    <dxf>
      <fill>
        <patternFill>
          <bgColor rgb="FF66FFFF"/>
        </patternFill>
      </fill>
    </dxf>
    <dxf>
      <fill>
        <patternFill>
          <bgColor rgb="FFCCFFFF"/>
        </patternFill>
      </fill>
    </dxf>
    <dxf>
      <fill>
        <patternFill>
          <bgColor rgb="FFCCFFFF"/>
        </patternFill>
      </fill>
    </dxf>
    <dxf>
      <font>
        <b/>
        <i val="0"/>
        <color theme="0"/>
      </font>
      <fill>
        <patternFill>
          <bgColor rgb="FFFF33CC"/>
        </patternFill>
      </fill>
    </dxf>
    <dxf>
      <fill>
        <patternFill>
          <bgColor rgb="FFCCFFFF"/>
        </patternFill>
      </fill>
    </dxf>
    <dxf>
      <fill>
        <patternFill>
          <bgColor rgb="FF66FFFF"/>
        </patternFill>
      </fill>
    </dxf>
  </dxfs>
  <tableStyles count="0" defaultTableStyle="TableStyleMedium2" defaultPivotStyle="PivotStyleLight16"/>
  <colors>
    <mruColors>
      <color rgb="FFCCFF99"/>
      <color rgb="FFCCFFFF"/>
      <color rgb="FF99FFCC"/>
      <color rgb="FFFF99FF"/>
      <color rgb="FFC8FF64"/>
      <color rgb="FFCCFF66"/>
      <color rgb="FFFF33CC"/>
      <color rgb="FFFFC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57150</xdr:colOff>
      <xdr:row>3</xdr:row>
      <xdr:rowOff>47625</xdr:rowOff>
    </xdr:from>
    <xdr:to>
      <xdr:col>26</xdr:col>
      <xdr:colOff>0</xdr:colOff>
      <xdr:row>8</xdr:row>
      <xdr:rowOff>57150</xdr:rowOff>
    </xdr:to>
    <xdr:sp macro="" textlink="">
      <xdr:nvSpPr>
        <xdr:cNvPr id="2" name="テキスト ボックス 1">
          <a:extLst>
            <a:ext uri="{FF2B5EF4-FFF2-40B4-BE49-F238E27FC236}">
              <a16:creationId xmlns:a16="http://schemas.microsoft.com/office/drawing/2014/main" id="{BAFA4BAE-5BF4-4858-9CEF-448D84B11540}"/>
            </a:ext>
          </a:extLst>
        </xdr:cNvPr>
        <xdr:cNvSpPr txBox="1"/>
      </xdr:nvSpPr>
      <xdr:spPr>
        <a:xfrm>
          <a:off x="742950" y="1495425"/>
          <a:ext cx="18297525" cy="866775"/>
        </a:xfrm>
        <a:prstGeom prst="rect">
          <a:avLst/>
        </a:prstGeom>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t"/>
        <a:lstStyle/>
        <a:p>
          <a:r>
            <a:rPr kumimoji="1" lang="ja-JP" altLang="en-US" sz="1400" b="0">
              <a:latin typeface="+mn-ea"/>
              <a:ea typeface="+mn-ea"/>
            </a:rPr>
            <a:t>・画面上部に「保護ビュー」のメッセージ（黄色帯）が表示されている場合は「編集を有効にする</a:t>
          </a:r>
          <a:r>
            <a:rPr kumimoji="1" lang="en-US" altLang="ja-JP" sz="1400" b="0">
              <a:latin typeface="+mn-ea"/>
              <a:ea typeface="+mn-ea"/>
            </a:rPr>
            <a:t>(E)</a:t>
          </a:r>
          <a:r>
            <a:rPr kumimoji="1" lang="ja-JP" altLang="en-US" sz="1400" b="0">
              <a:latin typeface="+mn-ea"/>
              <a:ea typeface="+mn-ea"/>
            </a:rPr>
            <a:t>」ボタンをクリックしてください</a:t>
          </a:r>
          <a:r>
            <a:rPr kumimoji="1" lang="ja-JP" altLang="en-US" sz="1100" b="0">
              <a:latin typeface="+mn-ea"/>
              <a:ea typeface="+mn-ea"/>
            </a:rPr>
            <a:t>（この操作により、</a:t>
          </a:r>
          <a:r>
            <a:rPr kumimoji="1" lang="en-US" altLang="ja-JP" sz="1100" b="0">
              <a:latin typeface="+mn-ea"/>
              <a:ea typeface="+mn-ea"/>
            </a:rPr>
            <a:t>Excel</a:t>
          </a:r>
          <a:r>
            <a:rPr kumimoji="1" lang="ja-JP" altLang="en-US" sz="1100" b="0">
              <a:latin typeface="+mn-ea"/>
              <a:ea typeface="+mn-ea"/>
            </a:rPr>
            <a:t>への入力が可能となります）</a:t>
          </a:r>
        </a:p>
        <a:p>
          <a:pPr>
            <a:lnSpc>
              <a:spcPts val="1600"/>
            </a:lnSpc>
          </a:pPr>
          <a:r>
            <a:rPr kumimoji="1" lang="ja-JP" altLang="en-US" sz="1400" b="0">
              <a:latin typeface="+mn-ea"/>
              <a:ea typeface="+mn-ea"/>
            </a:rPr>
            <a:t>・入力箇所を分かりやすくするため、網掛け（薄水色）の設定をしています。</a:t>
          </a:r>
        </a:p>
        <a:p>
          <a:pPr>
            <a:lnSpc>
              <a:spcPts val="1600"/>
            </a:lnSpc>
          </a:pPr>
          <a:r>
            <a:rPr kumimoji="1" lang="ja-JP" altLang="en-US" sz="1400" b="0">
              <a:latin typeface="+mn-ea"/>
              <a:ea typeface="+mn-ea"/>
            </a:rPr>
            <a:t>・入力後も、確認メッセージ（赤色）が表示されている場合、再度、入力内容をご確認ください。</a:t>
          </a:r>
        </a:p>
        <a:p>
          <a:pPr>
            <a:lnSpc>
              <a:spcPts val="1600"/>
            </a:lnSpc>
          </a:pPr>
          <a:r>
            <a:rPr kumimoji="1" lang="ja-JP" altLang="en-US" sz="1400" b="0">
              <a:latin typeface="+mn-ea"/>
              <a:ea typeface="+mn-ea"/>
            </a:rPr>
            <a:t>　</a:t>
          </a:r>
        </a:p>
      </xdr:txBody>
    </xdr:sp>
    <xdr:clientData/>
  </xdr:twoCellAnchor>
  <xdr:twoCellAnchor>
    <xdr:from>
      <xdr:col>26</xdr:col>
      <xdr:colOff>119063</xdr:colOff>
      <xdr:row>1048570</xdr:row>
      <xdr:rowOff>269082</xdr:rowOff>
    </xdr:from>
    <xdr:to>
      <xdr:col>30</xdr:col>
      <xdr:colOff>635794</xdr:colOff>
      <xdr:row>1048575</xdr:row>
      <xdr:rowOff>7144</xdr:rowOff>
    </xdr:to>
    <xdr:sp macro="[0]!本申請ファイル作成" textlink="">
      <xdr:nvSpPr>
        <xdr:cNvPr id="3" name="テキスト ボックス 2">
          <a:extLst>
            <a:ext uri="{FF2B5EF4-FFF2-40B4-BE49-F238E27FC236}">
              <a16:creationId xmlns:a16="http://schemas.microsoft.com/office/drawing/2014/main" id="{9F183984-D180-4138-B68C-6A954AA3C9CC}"/>
            </a:ext>
          </a:extLst>
        </xdr:cNvPr>
        <xdr:cNvSpPr txBox="1"/>
      </xdr:nvSpPr>
      <xdr:spPr>
        <a:xfrm>
          <a:off x="15668626" y="312112552051"/>
          <a:ext cx="3493293" cy="1226343"/>
        </a:xfrm>
        <a:prstGeom prst="rect">
          <a:avLst/>
        </a:prstGeom>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①　本申請ファイルの作成</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⇒同一フォルダ内に、エントリー情報がコピペされた本申請用</a:t>
          </a:r>
          <a:r>
            <a:rPr kumimoji="1" lang="en-US" altLang="ja-JP" sz="1200">
              <a:latin typeface="ＭＳ Ｐゴシック" panose="020B0600070205080204" pitchFamily="50" charset="-128"/>
              <a:ea typeface="ＭＳ Ｐゴシック" panose="020B0600070205080204" pitchFamily="50" charset="-128"/>
            </a:rPr>
            <a:t>Excel</a:t>
          </a:r>
          <a:r>
            <a:rPr kumimoji="1" lang="ja-JP" altLang="en-US" sz="1200">
              <a:latin typeface="ＭＳ Ｐゴシック" panose="020B0600070205080204" pitchFamily="50" charset="-128"/>
              <a:ea typeface="ＭＳ Ｐゴシック" panose="020B0600070205080204" pitchFamily="50" charset="-128"/>
            </a:rPr>
            <a:t>が作成されます。</a:t>
          </a:r>
        </a:p>
      </xdr:txBody>
    </xdr:sp>
    <xdr:clientData/>
  </xdr:twoCellAnchor>
  <xdr:twoCellAnchor>
    <xdr:from>
      <xdr:col>31</xdr:col>
      <xdr:colOff>376238</xdr:colOff>
      <xdr:row>1048570</xdr:row>
      <xdr:rowOff>273844</xdr:rowOff>
    </xdr:from>
    <xdr:to>
      <xdr:col>36</xdr:col>
      <xdr:colOff>523876</xdr:colOff>
      <xdr:row>1048575</xdr:row>
      <xdr:rowOff>35719</xdr:rowOff>
    </xdr:to>
    <xdr:sp macro="[0]!エントリー台帳へ転送" textlink="">
      <xdr:nvSpPr>
        <xdr:cNvPr id="4" name="テキスト ボックス 3">
          <a:extLst>
            <a:ext uri="{FF2B5EF4-FFF2-40B4-BE49-F238E27FC236}">
              <a16:creationId xmlns:a16="http://schemas.microsoft.com/office/drawing/2014/main" id="{A2961024-10AA-4C23-92F8-037CB9621019}"/>
            </a:ext>
          </a:extLst>
        </xdr:cNvPr>
        <xdr:cNvSpPr txBox="1"/>
      </xdr:nvSpPr>
      <xdr:spPr>
        <a:xfrm>
          <a:off x="19592926" y="312112556813"/>
          <a:ext cx="3600450" cy="1250156"/>
        </a:xfrm>
        <a:prstGeom prst="rect">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②　エントリー情報の台帳への転送</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⇒同一フォルダ内にある台帳へエントリー情報がコピペされます。</a:t>
          </a:r>
        </a:p>
      </xdr:txBody>
    </xdr:sp>
    <xdr:clientData/>
  </xdr:twoCellAnchor>
  <xdr:twoCellAnchor>
    <xdr:from>
      <xdr:col>39</xdr:col>
      <xdr:colOff>342900</xdr:colOff>
      <xdr:row>1048570</xdr:row>
      <xdr:rowOff>233362</xdr:rowOff>
    </xdr:from>
    <xdr:to>
      <xdr:col>44</xdr:col>
      <xdr:colOff>323849</xdr:colOff>
      <xdr:row>1048574</xdr:row>
      <xdr:rowOff>185738</xdr:rowOff>
    </xdr:to>
    <xdr:sp macro="[0]!本申請台帳へ転送" textlink="">
      <xdr:nvSpPr>
        <xdr:cNvPr id="5" name="テキスト ボックス 4">
          <a:extLst>
            <a:ext uri="{FF2B5EF4-FFF2-40B4-BE49-F238E27FC236}">
              <a16:creationId xmlns:a16="http://schemas.microsoft.com/office/drawing/2014/main" id="{7404B6D9-38EC-4AC8-AA56-5D19EA07D46E}"/>
            </a:ext>
          </a:extLst>
        </xdr:cNvPr>
        <xdr:cNvSpPr txBox="1"/>
      </xdr:nvSpPr>
      <xdr:spPr>
        <a:xfrm>
          <a:off x="24393525" y="312112516331"/>
          <a:ext cx="3433762" cy="1143001"/>
        </a:xfrm>
        <a:prstGeom prst="rect">
          <a:avLst/>
        </a:prstGeom>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t"/>
        <a:lstStyle/>
        <a:p>
          <a:r>
            <a:rPr kumimoji="1" lang="ja-JP" altLang="en-US" sz="1400" b="1">
              <a:latin typeface="ＭＳ Ｐゴシック" panose="020B0600070205080204" pitchFamily="50" charset="-128"/>
              <a:ea typeface="ＭＳ Ｐゴシック" panose="020B0600070205080204" pitchFamily="50" charset="-128"/>
            </a:rPr>
            <a:t>　本申請情報の台帳への転送</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⇒同一フォルダ内にある台帳へ本申請情報がコピペされます。</a:t>
          </a:r>
        </a:p>
      </xdr:txBody>
    </xdr:sp>
    <xdr:clientData/>
  </xdr:twoCellAnchor>
  <xdr:twoCellAnchor>
    <xdr:from>
      <xdr:col>26</xdr:col>
      <xdr:colOff>321468</xdr:colOff>
      <xdr:row>3</xdr:row>
      <xdr:rowOff>71437</xdr:rowOff>
    </xdr:from>
    <xdr:to>
      <xdr:col>31</xdr:col>
      <xdr:colOff>261937</xdr:colOff>
      <xdr:row>11</xdr:row>
      <xdr:rowOff>0</xdr:rowOff>
    </xdr:to>
    <xdr:sp macro="" textlink="">
      <xdr:nvSpPr>
        <xdr:cNvPr id="6" name="テキスト ボックス 5">
          <a:extLst>
            <a:ext uri="{FF2B5EF4-FFF2-40B4-BE49-F238E27FC236}">
              <a16:creationId xmlns:a16="http://schemas.microsoft.com/office/drawing/2014/main" id="{7320460E-FED8-4132-BDC4-D2B75906868A}"/>
            </a:ext>
          </a:extLst>
        </xdr:cNvPr>
        <xdr:cNvSpPr txBox="1"/>
      </xdr:nvSpPr>
      <xdr:spPr>
        <a:xfrm>
          <a:off x="15871031" y="71437"/>
          <a:ext cx="3607594" cy="1643063"/>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r>
            <a:rPr kumimoji="1" lang="en-US" altLang="ja-JP" sz="1100" b="1"/>
            <a:t>【</a:t>
          </a:r>
          <a:r>
            <a:rPr kumimoji="1" lang="ja-JP" altLang="en-US" sz="1100" b="1"/>
            <a:t>シートの保護について</a:t>
          </a:r>
          <a:r>
            <a:rPr kumimoji="1" lang="en-US" altLang="ja-JP" sz="1100" b="1"/>
            <a:t>】</a:t>
          </a:r>
          <a:endParaRPr kumimoji="1" lang="ja-JP" altLang="en-US" sz="1100" b="1"/>
        </a:p>
        <a:p>
          <a:r>
            <a:rPr kumimoji="1" lang="ja-JP" altLang="en-US" sz="1100"/>
            <a:t>このシートには関数・マクロを設定しているため、「保護」をかけています。</a:t>
          </a:r>
        </a:p>
        <a:p>
          <a:r>
            <a:rPr kumimoji="1" lang="ja-JP" altLang="en-US" sz="1000"/>
            <a:t>（保護を外す必要が生じた場合は、画面上部「校閲」タブの「シートの保護」をクリックすることにより保護解除は可能ですが、その場合、行・列の挿入・削除、関数の削除などを行なわないようご注意ください）</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101599</xdr:colOff>
      <xdr:row>3</xdr:row>
      <xdr:rowOff>118533</xdr:rowOff>
    </xdr:from>
    <xdr:to>
      <xdr:col>21</xdr:col>
      <xdr:colOff>2836333</xdr:colOff>
      <xdr:row>8</xdr:row>
      <xdr:rowOff>0</xdr:rowOff>
    </xdr:to>
    <xdr:sp macro="" textlink="">
      <xdr:nvSpPr>
        <xdr:cNvPr id="2" name="テキスト ボックス 1">
          <a:extLst>
            <a:ext uri="{FF2B5EF4-FFF2-40B4-BE49-F238E27FC236}">
              <a16:creationId xmlns:a16="http://schemas.microsoft.com/office/drawing/2014/main" id="{E761C43F-F15C-40AA-AEC0-F9F4B7A72C80}"/>
            </a:ext>
          </a:extLst>
        </xdr:cNvPr>
        <xdr:cNvSpPr txBox="1"/>
      </xdr:nvSpPr>
      <xdr:spPr>
        <a:xfrm>
          <a:off x="789516" y="118533"/>
          <a:ext cx="15159567" cy="632884"/>
        </a:xfrm>
        <a:prstGeom prst="rect">
          <a:avLst/>
        </a:prstGeom>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t"/>
        <a:lstStyle/>
        <a:p>
          <a:r>
            <a:rPr kumimoji="1" lang="ja-JP" altLang="en-US" sz="1400" b="0">
              <a:latin typeface="+mn-ea"/>
              <a:ea typeface="+mn-ea"/>
            </a:rPr>
            <a:t>・画面上部に「保護ビュー」のメッセージ（黄色帯）が表示されている場合は「編集を有効にする</a:t>
          </a:r>
          <a:r>
            <a:rPr kumimoji="1" lang="en-US" altLang="ja-JP" sz="1400" b="0">
              <a:latin typeface="+mn-ea"/>
              <a:ea typeface="+mn-ea"/>
            </a:rPr>
            <a:t>(E)</a:t>
          </a:r>
          <a:r>
            <a:rPr kumimoji="1" lang="ja-JP" altLang="en-US" sz="1400" b="0">
              <a:latin typeface="+mn-ea"/>
              <a:ea typeface="+mn-ea"/>
            </a:rPr>
            <a:t>」ボタンをクリックしてください</a:t>
          </a:r>
          <a:r>
            <a:rPr kumimoji="1" lang="ja-JP" altLang="en-US" sz="1100" b="0">
              <a:latin typeface="+mn-ea"/>
              <a:ea typeface="+mn-ea"/>
            </a:rPr>
            <a:t>（この操作により、</a:t>
          </a:r>
          <a:r>
            <a:rPr kumimoji="1" lang="en-US" altLang="ja-JP" sz="1100" b="0">
              <a:latin typeface="+mn-ea"/>
              <a:ea typeface="+mn-ea"/>
            </a:rPr>
            <a:t>Excel</a:t>
          </a:r>
          <a:r>
            <a:rPr kumimoji="1" lang="ja-JP" altLang="en-US" sz="1100" b="0">
              <a:latin typeface="+mn-ea"/>
              <a:ea typeface="+mn-ea"/>
            </a:rPr>
            <a:t>への入力が可能となります）</a:t>
          </a:r>
        </a:p>
        <a:p>
          <a:pPr>
            <a:lnSpc>
              <a:spcPts val="1600"/>
            </a:lnSpc>
          </a:pPr>
          <a:r>
            <a:rPr kumimoji="1" lang="ja-JP" altLang="en-US" sz="1400" b="0">
              <a:latin typeface="+mn-ea"/>
              <a:ea typeface="+mn-ea"/>
            </a:rPr>
            <a:t>・入力箇所を分かりやすくするため、網掛け（薄水色）の設定をしています。</a:t>
          </a:r>
          <a:r>
            <a:rPr kumimoji="1" lang="ja-JP" altLang="en-US" sz="1400" b="0">
              <a:solidFill>
                <a:srgbClr val="FF0000"/>
              </a:solidFill>
              <a:latin typeface="+mn-ea"/>
              <a:ea typeface="+mn-ea"/>
            </a:rPr>
            <a:t>・入力後も、確認メッセージ（赤色）が表示されている場合は、再度、入力内容をご確認ください。</a:t>
          </a:r>
        </a:p>
        <a:p>
          <a:pPr>
            <a:lnSpc>
              <a:spcPts val="1600"/>
            </a:lnSpc>
          </a:pPr>
          <a:r>
            <a:rPr kumimoji="1" lang="ja-JP" altLang="en-US" sz="1400" b="0">
              <a:latin typeface="+mn-ea"/>
              <a:ea typeface="+mn-ea"/>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cus@nihonkutai.or.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ccus@nihonkutai.or.j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696F1-FFDE-4751-AA4E-D843B2C61378}">
  <sheetPr codeName="Sheet1">
    <pageSetUpPr fitToPage="1"/>
  </sheetPr>
  <dimension ref="A1:AU1048576"/>
  <sheetViews>
    <sheetView tabSelected="1" topLeftCell="A4" zoomScale="80" zoomScaleNormal="80" workbookViewId="0">
      <selection activeCell="M14" sqref="M14:T14"/>
    </sheetView>
  </sheetViews>
  <sheetFormatPr defaultColWidth="9" defaultRowHeight="23.25" customHeight="1" outlineLevelRow="1" outlineLevelCol="1" x14ac:dyDescent="0.4"/>
  <cols>
    <col min="1" max="1" width="11.5" style="1" customWidth="1"/>
    <col min="2" max="2" width="5.5" style="3" customWidth="1"/>
    <col min="3" max="3" width="21.375" style="3" customWidth="1"/>
    <col min="4" max="4" width="19.625" style="2" customWidth="1"/>
    <col min="5" max="5" width="4" style="11" customWidth="1"/>
    <col min="6" max="6" width="9.125" style="11" customWidth="1"/>
    <col min="7" max="7" width="4.125" style="11" customWidth="1"/>
    <col min="8" max="8" width="9.125" style="11" customWidth="1"/>
    <col min="9" max="9" width="3.625" style="11" customWidth="1"/>
    <col min="10" max="10" width="9.125" style="11" customWidth="1"/>
    <col min="11" max="11" width="4" style="11" customWidth="1"/>
    <col min="12" max="12" width="6.375" style="22" customWidth="1"/>
    <col min="13" max="13" width="4" style="11" customWidth="1"/>
    <col min="14" max="14" width="9.125" style="11" customWidth="1"/>
    <col min="15" max="15" width="4.125" style="11" customWidth="1"/>
    <col min="16" max="16" width="9.125" style="11" customWidth="1"/>
    <col min="17" max="17" width="3.625" style="11" customWidth="1"/>
    <col min="18" max="18" width="9.125" style="11" customWidth="1"/>
    <col min="19" max="19" width="4" style="11" customWidth="1"/>
    <col min="20" max="20" width="9.125" style="22" customWidth="1"/>
    <col min="21" max="21" width="7.125" style="22" customWidth="1"/>
    <col min="22" max="22" width="32.875" style="1" customWidth="1"/>
    <col min="23" max="23" width="4.5" style="1" customWidth="1"/>
    <col min="24" max="24" width="4.875" style="78" hidden="1" customWidth="1" outlineLevel="1"/>
    <col min="25" max="25" width="43.125" style="1" hidden="1" customWidth="1" outlineLevel="1"/>
    <col min="26" max="26" width="2.75" style="1" hidden="1" customWidth="1" outlineLevel="1"/>
    <col min="27" max="27" width="9" style="1" collapsed="1"/>
    <col min="28" max="28" width="11.875" style="1" customWidth="1"/>
    <col min="29" max="16384" width="9" style="1"/>
  </cols>
  <sheetData>
    <row r="1" spans="1:47" s="173" customFormat="1" ht="23.25" hidden="1" customHeight="1" outlineLevel="1" x14ac:dyDescent="0.4">
      <c r="A1" s="1" t="s">
        <v>454</v>
      </c>
      <c r="B1" s="78">
        <f ca="1">LEN(C1)</f>
        <v>59</v>
      </c>
      <c r="C1" s="1" t="str" cm="1">
        <f t="array" aca="1" ref="C1" ca="1">CELL("filename",C1)</f>
        <v>C:\Users\永井雅章\Downloads\[見える化エントリーシート（企業名_●●建設）Ⅵ.xlsx]エントリー</v>
      </c>
      <c r="D1" s="171"/>
      <c r="E1" s="170"/>
      <c r="F1" s="170"/>
      <c r="G1" s="170"/>
      <c r="H1" s="170"/>
      <c r="I1" s="170"/>
      <c r="J1" s="170"/>
      <c r="K1" s="170"/>
      <c r="L1" s="172"/>
      <c r="M1" s="170"/>
      <c r="N1" s="170"/>
      <c r="O1" s="170"/>
      <c r="P1" s="170"/>
      <c r="Q1" s="170"/>
      <c r="R1" s="170"/>
      <c r="S1" s="170"/>
      <c r="T1" s="172"/>
      <c r="U1" s="172"/>
      <c r="V1" s="171"/>
      <c r="W1" s="171"/>
      <c r="AA1" s="174" t="s">
        <v>28</v>
      </c>
      <c r="AB1" s="175">
        <v>1</v>
      </c>
      <c r="AC1" s="175" t="s">
        <v>308</v>
      </c>
      <c r="AD1" s="175">
        <f>AB1+1</f>
        <v>2</v>
      </c>
      <c r="AE1" s="175" t="s">
        <v>293</v>
      </c>
      <c r="AF1" s="175" t="s">
        <v>294</v>
      </c>
      <c r="AG1" s="175" t="s">
        <v>295</v>
      </c>
      <c r="AH1" s="175" t="s">
        <v>296</v>
      </c>
      <c r="AI1" s="175" t="s">
        <v>297</v>
      </c>
      <c r="AJ1" s="175" t="s">
        <v>230</v>
      </c>
      <c r="AK1" s="175"/>
      <c r="AL1" s="175" t="s">
        <v>298</v>
      </c>
      <c r="AM1" s="175" t="s">
        <v>299</v>
      </c>
      <c r="AN1" s="175" t="s">
        <v>300</v>
      </c>
      <c r="AO1" s="175" t="s">
        <v>301</v>
      </c>
      <c r="AP1" s="175" t="s">
        <v>302</v>
      </c>
      <c r="AQ1" s="175" t="s">
        <v>303</v>
      </c>
      <c r="AR1" s="175" t="s">
        <v>304</v>
      </c>
      <c r="AS1" s="175">
        <f>AP1+1</f>
        <v>10</v>
      </c>
      <c r="AT1" s="175"/>
      <c r="AU1" s="175"/>
    </row>
    <row r="2" spans="1:47" ht="69" hidden="1" customHeight="1" outlineLevel="1" x14ac:dyDescent="0.4">
      <c r="A2" s="1" t="s">
        <v>455</v>
      </c>
      <c r="B2" s="78">
        <f ca="1">LEN(C2)</f>
        <v>24</v>
      </c>
      <c r="C2" s="91" t="str" cm="1">
        <f t="array" aca="1" ref="C2" ca="1">LEFT(CELL("filename",C2),FIND("[",CELL("filename",C2))-1)</f>
        <v>C:\Users\永井雅章\Downloads\</v>
      </c>
      <c r="F2" s="378" t="s">
        <v>457</v>
      </c>
      <c r="G2" s="78">
        <f ca="1">LEN(H2)</f>
        <v>54</v>
      </c>
      <c r="H2" s="1" t="str" cm="1">
        <f t="array" aca="1" ref="H2" ca="1">LEFT(CELL("filename",H2),FIND("]",CELL("filename",H2)))</f>
        <v>C:\Users\永井雅章\Downloads\[見える化エントリーシート（企業名_●●建設）Ⅵ.xlsx]</v>
      </c>
      <c r="V2" s="2"/>
      <c r="W2" s="2"/>
      <c r="X2" s="1"/>
      <c r="AA2" s="179" t="s">
        <v>220</v>
      </c>
      <c r="AB2" s="180"/>
      <c r="AC2" s="180" t="s">
        <v>225</v>
      </c>
      <c r="AD2" s="180" t="s">
        <v>221</v>
      </c>
      <c r="AE2" s="180" t="s">
        <v>280</v>
      </c>
      <c r="AF2" s="180" t="s">
        <v>222</v>
      </c>
      <c r="AG2" s="180" t="s">
        <v>44</v>
      </c>
      <c r="AH2" s="180" t="s">
        <v>47</v>
      </c>
      <c r="AI2" s="180" t="s">
        <v>226</v>
      </c>
      <c r="AJ2" s="180" t="s">
        <v>227</v>
      </c>
      <c r="AK2" s="180"/>
      <c r="AL2" s="180" t="s">
        <v>228</v>
      </c>
      <c r="AM2" s="180" t="s">
        <v>229</v>
      </c>
      <c r="AN2" s="180" t="s">
        <v>124</v>
      </c>
      <c r="AO2" s="180" t="s">
        <v>131</v>
      </c>
      <c r="AP2" s="180" t="s">
        <v>231</v>
      </c>
      <c r="AQ2" s="180" t="s">
        <v>232</v>
      </c>
      <c r="AR2" s="180" t="s">
        <v>233</v>
      </c>
      <c r="AS2" s="180" t="s">
        <v>187</v>
      </c>
      <c r="AT2" s="181" t="s">
        <v>191</v>
      </c>
      <c r="AU2" s="181" t="s">
        <v>191</v>
      </c>
    </row>
    <row r="3" spans="1:47" s="168" customFormat="1" ht="23.25" hidden="1" customHeight="1" outlineLevel="1" x14ac:dyDescent="0.4">
      <c r="A3" s="168" t="s">
        <v>456</v>
      </c>
      <c r="B3" s="78">
        <f ca="1">B1-B2-(B1-G2)</f>
        <v>30</v>
      </c>
      <c r="C3" s="377" t="str">
        <f ca="1">MID(C1,B2+2,B3-2)</f>
        <v>見える化エントリーシート（企業名_●●建設）Ⅵ.xlsx</v>
      </c>
      <c r="D3" s="166"/>
      <c r="E3" s="167"/>
      <c r="F3" s="167"/>
      <c r="G3" s="167"/>
      <c r="H3" s="167"/>
      <c r="I3" s="167"/>
      <c r="J3" s="167"/>
      <c r="K3" s="167"/>
      <c r="L3" s="167"/>
      <c r="M3" s="167"/>
      <c r="N3" s="167"/>
      <c r="O3" s="167"/>
      <c r="P3" s="167"/>
      <c r="Q3" s="167"/>
      <c r="R3" s="167"/>
      <c r="S3" s="167"/>
      <c r="T3" s="167"/>
      <c r="U3" s="167"/>
      <c r="V3" s="166"/>
      <c r="W3" s="166"/>
      <c r="AA3" s="169"/>
      <c r="AB3" s="169">
        <f>M14</f>
        <v>0</v>
      </c>
      <c r="AC3" s="169">
        <f>M15</f>
        <v>0</v>
      </c>
      <c r="AD3" s="169" t="str">
        <f>CONCATENATE(N16,P16,R16)</f>
        <v/>
      </c>
      <c r="AE3" s="169">
        <f>P17</f>
        <v>0</v>
      </c>
      <c r="AF3" s="169">
        <f>M18</f>
        <v>0</v>
      </c>
      <c r="AG3" s="169">
        <f>Q18</f>
        <v>0</v>
      </c>
      <c r="AH3" s="169">
        <f>M19</f>
        <v>0</v>
      </c>
      <c r="AI3" s="169">
        <f>N20</f>
        <v>0</v>
      </c>
      <c r="AJ3" s="169">
        <f>R20</f>
        <v>0</v>
      </c>
      <c r="AK3" s="169"/>
      <c r="AL3" s="169" t="str">
        <f>CONCATENATE(M21,O21,P21)</f>
        <v>-</v>
      </c>
      <c r="AM3" s="169">
        <f>M22</f>
        <v>0</v>
      </c>
      <c r="AN3" s="169">
        <f>M23</f>
        <v>0</v>
      </c>
      <c r="AO3" s="169">
        <f>M24</f>
        <v>0</v>
      </c>
      <c r="AP3" s="169" t="str">
        <f>CONCATENATE(M25,O25,P25,Q25,R25)</f>
        <v>--</v>
      </c>
      <c r="AQ3" s="169" t="str">
        <f>CONCATENATE(M26,Q26,R26)</f>
        <v>@</v>
      </c>
      <c r="AR3" s="169" t="str">
        <f>CONCATENATE(M27,Q27,R27)</f>
        <v>@</v>
      </c>
      <c r="AS3" s="169">
        <f>M28</f>
        <v>0</v>
      </c>
      <c r="AT3" s="169"/>
      <c r="AU3" s="169"/>
    </row>
    <row r="4" spans="1:47" ht="13.9" customHeight="1" collapsed="1" x14ac:dyDescent="0.4">
      <c r="A4" s="168"/>
      <c r="B4" s="78"/>
      <c r="C4" s="1"/>
      <c r="V4" s="2"/>
      <c r="W4" s="2"/>
      <c r="X4" s="1"/>
    </row>
    <row r="5" spans="1:47" ht="13.9" customHeight="1" x14ac:dyDescent="0.4">
      <c r="V5" s="2"/>
      <c r="W5" s="2"/>
      <c r="X5" s="1"/>
    </row>
    <row r="6" spans="1:47" ht="13.9" customHeight="1" x14ac:dyDescent="0.4">
      <c r="V6" s="2"/>
      <c r="W6" s="2"/>
      <c r="X6" s="1"/>
    </row>
    <row r="7" spans="1:47" ht="13.9" customHeight="1" x14ac:dyDescent="0.4">
      <c r="D7" s="224"/>
      <c r="E7" s="225"/>
      <c r="F7" s="225"/>
      <c r="V7" s="2"/>
      <c r="W7" s="2"/>
      <c r="X7" s="1"/>
    </row>
    <row r="8" spans="1:47" ht="13.9" customHeight="1" x14ac:dyDescent="0.4">
      <c r="V8" s="2"/>
      <c r="W8" s="2"/>
      <c r="X8" s="1"/>
    </row>
    <row r="9" spans="1:47" ht="7.9" customHeight="1" x14ac:dyDescent="0.4">
      <c r="V9" s="2"/>
      <c r="W9" s="2"/>
      <c r="X9" s="1"/>
    </row>
    <row r="10" spans="1:47" ht="38.25" customHeight="1" x14ac:dyDescent="0.4">
      <c r="B10" s="111" t="s">
        <v>202</v>
      </c>
      <c r="V10" s="228">
        <f ca="1">TODAY()</f>
        <v>45757</v>
      </c>
    </row>
    <row r="11" spans="1:47" ht="23.25" customHeight="1" x14ac:dyDescent="0.4">
      <c r="B11" s="227" t="s">
        <v>148</v>
      </c>
      <c r="C11" s="10"/>
      <c r="V11" s="78" t="s">
        <v>499</v>
      </c>
    </row>
    <row r="12" spans="1:47" ht="23.25" customHeight="1" thickBot="1" x14ac:dyDescent="0.45">
      <c r="B12" s="27"/>
      <c r="C12" s="406" t="s">
        <v>150</v>
      </c>
      <c r="D12" s="407" t="s">
        <v>151</v>
      </c>
      <c r="E12" s="399"/>
    </row>
    <row r="13" spans="1:47" s="15" customFormat="1" ht="27" customHeight="1" thickBot="1" x14ac:dyDescent="0.45">
      <c r="B13" s="14" t="s">
        <v>28</v>
      </c>
      <c r="C13" s="13" t="s">
        <v>27</v>
      </c>
      <c r="D13" s="17" t="s">
        <v>22</v>
      </c>
      <c r="E13" s="488" t="s">
        <v>36</v>
      </c>
      <c r="F13" s="489"/>
      <c r="G13" s="489"/>
      <c r="H13" s="489"/>
      <c r="I13" s="489"/>
      <c r="J13" s="489"/>
      <c r="K13" s="489"/>
      <c r="L13" s="492"/>
      <c r="M13" s="488" t="s">
        <v>497</v>
      </c>
      <c r="N13" s="489"/>
      <c r="O13" s="489"/>
      <c r="P13" s="489"/>
      <c r="Q13" s="489"/>
      <c r="R13" s="489"/>
      <c r="S13" s="489"/>
      <c r="T13" s="489"/>
      <c r="U13" s="265" t="s">
        <v>343</v>
      </c>
      <c r="V13" s="246" t="s">
        <v>321</v>
      </c>
      <c r="X13" s="79" t="s">
        <v>147</v>
      </c>
    </row>
    <row r="14" spans="1:47" ht="37.5" customHeight="1" x14ac:dyDescent="0.4">
      <c r="B14" s="443">
        <v>1</v>
      </c>
      <c r="C14" s="408" t="s">
        <v>0</v>
      </c>
      <c r="D14" s="18" t="s">
        <v>7</v>
      </c>
      <c r="E14" s="493" t="s">
        <v>345</v>
      </c>
      <c r="F14" s="494"/>
      <c r="G14" s="494"/>
      <c r="H14" s="494"/>
      <c r="I14" s="494"/>
      <c r="J14" s="494"/>
      <c r="K14" s="494"/>
      <c r="L14" s="495"/>
      <c r="M14" s="490"/>
      <c r="N14" s="491"/>
      <c r="O14" s="491"/>
      <c r="P14" s="491"/>
      <c r="Q14" s="491"/>
      <c r="R14" s="491"/>
      <c r="S14" s="491"/>
      <c r="T14" s="491"/>
      <c r="U14" s="291"/>
      <c r="V14" s="80" t="str">
        <f>IF(AND(X14="×",X13="〇"),Y14,"")</f>
        <v>会社名(正式名称)を入力してください</v>
      </c>
      <c r="X14" s="78" t="str">
        <f t="shared" ref="X14:X15" si="0">IF(M14&lt;&gt;"","〇","×")</f>
        <v>×</v>
      </c>
      <c r="Y14" s="1" t="s">
        <v>141</v>
      </c>
    </row>
    <row r="15" spans="1:47" ht="22.9" customHeight="1" x14ac:dyDescent="0.4">
      <c r="B15" s="444"/>
      <c r="C15" s="409"/>
      <c r="D15" s="18" t="s">
        <v>250</v>
      </c>
      <c r="E15" s="445" t="s">
        <v>323</v>
      </c>
      <c r="F15" s="446"/>
      <c r="G15" s="446"/>
      <c r="H15" s="446"/>
      <c r="I15" s="446"/>
      <c r="J15" s="446"/>
      <c r="K15" s="446"/>
      <c r="L15" s="447"/>
      <c r="M15" s="448"/>
      <c r="N15" s="449"/>
      <c r="O15" s="449"/>
      <c r="P15" s="449"/>
      <c r="Q15" s="449"/>
      <c r="R15" s="449"/>
      <c r="S15" s="449"/>
      <c r="T15" s="449"/>
      <c r="U15" s="292"/>
      <c r="V15" s="81" t="str">
        <f t="shared" ref="V15:V27" si="1">IF(AND(X15="×",X14="〇"),Y15,"")</f>
        <v/>
      </c>
      <c r="X15" s="78" t="str">
        <f t="shared" si="0"/>
        <v>×</v>
      </c>
      <c r="Y15" s="1" t="s">
        <v>357</v>
      </c>
    </row>
    <row r="16" spans="1:47" ht="37.5" customHeight="1" x14ac:dyDescent="0.4">
      <c r="B16" s="12">
        <f>B14+1</f>
        <v>2</v>
      </c>
      <c r="C16" s="16" t="s">
        <v>29</v>
      </c>
      <c r="D16" s="19" t="s">
        <v>30</v>
      </c>
      <c r="E16" s="71"/>
      <c r="F16" s="268">
        <v>1234</v>
      </c>
      <c r="G16" s="34" t="s">
        <v>8</v>
      </c>
      <c r="H16" s="217">
        <v>5678</v>
      </c>
      <c r="I16" s="34" t="s">
        <v>8</v>
      </c>
      <c r="J16" s="217">
        <v>9012</v>
      </c>
      <c r="K16" s="34" t="s">
        <v>8</v>
      </c>
      <c r="L16" s="35">
        <v>22</v>
      </c>
      <c r="M16" s="72"/>
      <c r="N16" s="164"/>
      <c r="O16" s="23" t="s">
        <v>348</v>
      </c>
      <c r="P16" s="165"/>
      <c r="Q16" s="23" t="s">
        <v>348</v>
      </c>
      <c r="R16" s="165"/>
      <c r="S16" s="23" t="s">
        <v>348</v>
      </c>
      <c r="T16" s="77">
        <v>22</v>
      </c>
      <c r="U16" s="293"/>
      <c r="V16" s="81" t="str">
        <f t="shared" si="1"/>
        <v/>
      </c>
      <c r="X16" s="78" t="str">
        <f>IF(AND(N16&lt;&gt;"",P16&lt;&gt;"",R16&lt;&gt;""),"〇","×")</f>
        <v>×</v>
      </c>
      <c r="Y16" s="1" t="s">
        <v>140</v>
      </c>
    </row>
    <row r="17" spans="2:26" ht="56.45" customHeight="1" x14ac:dyDescent="0.4">
      <c r="B17" s="12">
        <f>B16+1</f>
        <v>3</v>
      </c>
      <c r="C17" s="16" t="s">
        <v>280</v>
      </c>
      <c r="D17" s="19" t="s">
        <v>281</v>
      </c>
      <c r="E17" s="498" t="s">
        <v>285</v>
      </c>
      <c r="F17" s="499"/>
      <c r="G17" s="499"/>
      <c r="H17" s="500" t="s">
        <v>282</v>
      </c>
      <c r="I17" s="500"/>
      <c r="J17" s="500"/>
      <c r="K17" s="500"/>
      <c r="L17" s="501"/>
      <c r="M17" s="498" t="s">
        <v>349</v>
      </c>
      <c r="N17" s="499"/>
      <c r="O17" s="499"/>
      <c r="P17" s="441"/>
      <c r="Q17" s="441"/>
      <c r="R17" s="441"/>
      <c r="S17" s="441"/>
      <c r="T17" s="441"/>
      <c r="U17" s="294"/>
      <c r="V17" s="81" t="str">
        <f>IF(AND(X17="×",X16="〇"),Y17,"")</f>
        <v/>
      </c>
      <c r="X17" s="78" t="str">
        <f>IF(OR(P17="満たしていない",P17=""),"×","〇")</f>
        <v>×</v>
      </c>
      <c r="Y17" s="1" t="s">
        <v>356</v>
      </c>
    </row>
    <row r="18" spans="2:26" ht="37.5" customHeight="1" x14ac:dyDescent="0.4">
      <c r="B18" s="12">
        <f>B17+1</f>
        <v>4</v>
      </c>
      <c r="C18" s="16" t="s">
        <v>46</v>
      </c>
      <c r="D18" s="19" t="s">
        <v>50</v>
      </c>
      <c r="E18" s="454" t="s">
        <v>24</v>
      </c>
      <c r="F18" s="455"/>
      <c r="G18" s="455"/>
      <c r="H18" s="32" t="s">
        <v>44</v>
      </c>
      <c r="I18" s="455" t="s">
        <v>39</v>
      </c>
      <c r="J18" s="455"/>
      <c r="K18" s="455"/>
      <c r="L18" s="456"/>
      <c r="M18" s="457"/>
      <c r="N18" s="458"/>
      <c r="O18" s="459"/>
      <c r="P18" s="32" t="s">
        <v>350</v>
      </c>
      <c r="Q18" s="460"/>
      <c r="R18" s="460"/>
      <c r="S18" s="460"/>
      <c r="T18" s="460"/>
      <c r="U18" s="295"/>
      <c r="V18" s="81" t="str">
        <f>IF(AND(X18="×",X17="〇"),Y18,"")</f>
        <v/>
      </c>
      <c r="X18" s="78" t="str">
        <f>IF(OR(M18="会員",M18="非会員"),"〇","×")</f>
        <v>×</v>
      </c>
      <c r="Y18" s="91" t="s">
        <v>144</v>
      </c>
    </row>
    <row r="19" spans="2:26" ht="27" customHeight="1" x14ac:dyDescent="0.4">
      <c r="B19" s="12">
        <f>B18+1</f>
        <v>5</v>
      </c>
      <c r="C19" s="16" t="s">
        <v>47</v>
      </c>
      <c r="D19" s="19" t="s">
        <v>49</v>
      </c>
      <c r="E19" s="461">
        <v>1</v>
      </c>
      <c r="F19" s="462"/>
      <c r="G19" s="463"/>
      <c r="H19" s="464"/>
      <c r="I19" s="464"/>
      <c r="J19" s="464"/>
      <c r="K19" s="464"/>
      <c r="L19" s="465"/>
      <c r="M19" s="466"/>
      <c r="N19" s="467"/>
      <c r="O19" s="468"/>
      <c r="P19" s="469"/>
      <c r="Q19" s="469"/>
      <c r="R19" s="469"/>
      <c r="S19" s="469"/>
      <c r="T19" s="469"/>
      <c r="U19" s="296"/>
      <c r="V19" s="81" t="str">
        <f t="shared" si="1"/>
        <v/>
      </c>
      <c r="X19" s="78" t="str">
        <f>IF(M19&lt;&gt;"","〇","×")</f>
        <v>×</v>
      </c>
      <c r="Y19" s="1" t="s">
        <v>139</v>
      </c>
    </row>
    <row r="20" spans="2:26" ht="27" customHeight="1" x14ac:dyDescent="0.4">
      <c r="B20" s="20">
        <f>B19+1</f>
        <v>6</v>
      </c>
      <c r="C20" s="4" t="s">
        <v>125</v>
      </c>
      <c r="D20" s="21" t="s">
        <v>9</v>
      </c>
      <c r="E20" s="67" t="s">
        <v>126</v>
      </c>
      <c r="F20" s="496" t="s">
        <v>128</v>
      </c>
      <c r="G20" s="413"/>
      <c r="H20" s="413"/>
      <c r="I20" s="70" t="s">
        <v>127</v>
      </c>
      <c r="J20" s="413" t="s">
        <v>129</v>
      </c>
      <c r="K20" s="413"/>
      <c r="L20" s="497"/>
      <c r="M20" s="67" t="s">
        <v>351</v>
      </c>
      <c r="N20" s="502"/>
      <c r="O20" s="449"/>
      <c r="P20" s="449"/>
      <c r="Q20" s="32" t="s">
        <v>352</v>
      </c>
      <c r="R20" s="449"/>
      <c r="S20" s="449"/>
      <c r="T20" s="449"/>
      <c r="U20" s="292"/>
      <c r="V20" s="81" t="str">
        <f t="shared" si="1"/>
        <v/>
      </c>
      <c r="X20" s="78" t="str">
        <f>IF(AND(N20&lt;&gt;"",R20&lt;&gt;""),"〇","×")</f>
        <v>×</v>
      </c>
      <c r="Y20" s="1" t="s">
        <v>133</v>
      </c>
    </row>
    <row r="21" spans="2:26" ht="23.25" customHeight="1" x14ac:dyDescent="0.4">
      <c r="B21" s="472">
        <f>B20+1</f>
        <v>7</v>
      </c>
      <c r="C21" s="410" t="s">
        <v>124</v>
      </c>
      <c r="D21" s="6" t="s">
        <v>13</v>
      </c>
      <c r="E21" s="481">
        <v>173</v>
      </c>
      <c r="F21" s="482"/>
      <c r="G21" s="36" t="s">
        <v>8</v>
      </c>
      <c r="H21" s="218" t="s">
        <v>51</v>
      </c>
      <c r="I21" s="483"/>
      <c r="J21" s="484"/>
      <c r="K21" s="484"/>
      <c r="L21" s="485"/>
      <c r="M21" s="486"/>
      <c r="N21" s="487"/>
      <c r="O21" s="24" t="s">
        <v>348</v>
      </c>
      <c r="P21" s="69"/>
      <c r="Q21" s="470"/>
      <c r="R21" s="471"/>
      <c r="S21" s="471"/>
      <c r="T21" s="471"/>
      <c r="U21" s="297"/>
      <c r="V21" s="82" t="str">
        <f t="shared" si="1"/>
        <v/>
      </c>
      <c r="X21" s="78" t="str">
        <f>IF(AND(M21&lt;&gt;"",P21&lt;&gt;""),"〇","×")</f>
        <v>×</v>
      </c>
      <c r="Y21" s="1" t="s">
        <v>134</v>
      </c>
    </row>
    <row r="22" spans="2:26" ht="23.25" customHeight="1" x14ac:dyDescent="0.4">
      <c r="B22" s="473">
        <f t="shared" ref="B22:B28" si="2">B20+1</f>
        <v>7</v>
      </c>
      <c r="C22" s="411"/>
      <c r="D22" s="7" t="s">
        <v>10</v>
      </c>
      <c r="E22" s="420" t="s">
        <v>53</v>
      </c>
      <c r="F22" s="421"/>
      <c r="G22" s="421"/>
      <c r="H22" s="421"/>
      <c r="I22" s="422"/>
      <c r="J22" s="423"/>
      <c r="K22" s="423"/>
      <c r="L22" s="424"/>
      <c r="M22" s="425"/>
      <c r="N22" s="426"/>
      <c r="O22" s="426"/>
      <c r="P22" s="426"/>
      <c r="Q22" s="474"/>
      <c r="R22" s="475"/>
      <c r="S22" s="475"/>
      <c r="T22" s="475"/>
      <c r="U22" s="298"/>
      <c r="V22" s="83" t="str">
        <f t="shared" si="1"/>
        <v/>
      </c>
      <c r="X22" s="78" t="str">
        <f>IF(M22&lt;&gt;"","〇","×")</f>
        <v>×</v>
      </c>
      <c r="Y22" s="1" t="s">
        <v>135</v>
      </c>
    </row>
    <row r="23" spans="2:26" ht="23.25" customHeight="1" x14ac:dyDescent="0.4">
      <c r="B23" s="444">
        <f t="shared" si="2"/>
        <v>8</v>
      </c>
      <c r="C23" s="409"/>
      <c r="D23" s="5" t="s">
        <v>11</v>
      </c>
      <c r="E23" s="476" t="s">
        <v>115</v>
      </c>
      <c r="F23" s="477"/>
      <c r="G23" s="477"/>
      <c r="H23" s="477"/>
      <c r="I23" s="477"/>
      <c r="J23" s="477"/>
      <c r="K23" s="477"/>
      <c r="L23" s="478"/>
      <c r="M23" s="479"/>
      <c r="N23" s="480"/>
      <c r="O23" s="480"/>
      <c r="P23" s="480"/>
      <c r="Q23" s="480"/>
      <c r="R23" s="480"/>
      <c r="S23" s="480"/>
      <c r="T23" s="480"/>
      <c r="U23" s="299"/>
      <c r="V23" s="84" t="str">
        <f t="shared" si="1"/>
        <v/>
      </c>
      <c r="X23" s="78" t="str">
        <f>IF(M23&lt;&gt;"","〇","×")</f>
        <v>×</v>
      </c>
      <c r="Y23" s="1" t="s">
        <v>136</v>
      </c>
    </row>
    <row r="24" spans="2:26" ht="27" customHeight="1" x14ac:dyDescent="0.4">
      <c r="B24" s="68">
        <f t="shared" si="2"/>
        <v>8</v>
      </c>
      <c r="C24" s="4" t="s">
        <v>131</v>
      </c>
      <c r="D24" s="21" t="s">
        <v>9</v>
      </c>
      <c r="E24" s="496" t="s">
        <v>132</v>
      </c>
      <c r="F24" s="500"/>
      <c r="G24" s="500"/>
      <c r="H24" s="500"/>
      <c r="I24" s="427"/>
      <c r="J24" s="428"/>
      <c r="K24" s="428"/>
      <c r="L24" s="429"/>
      <c r="M24" s="440"/>
      <c r="N24" s="441"/>
      <c r="O24" s="441"/>
      <c r="P24" s="441"/>
      <c r="Q24" s="452"/>
      <c r="R24" s="453"/>
      <c r="S24" s="453"/>
      <c r="T24" s="453"/>
      <c r="U24" s="294"/>
      <c r="V24" s="81" t="str">
        <f t="shared" si="1"/>
        <v/>
      </c>
      <c r="X24" s="78" t="str">
        <f t="shared" ref="X24" si="3">IF(M24&lt;&gt;"","〇","×")</f>
        <v>×</v>
      </c>
      <c r="Y24" s="1" t="s">
        <v>137</v>
      </c>
    </row>
    <row r="25" spans="2:26" ht="23.25" customHeight="1" x14ac:dyDescent="0.4">
      <c r="B25" s="472">
        <f t="shared" si="2"/>
        <v>9</v>
      </c>
      <c r="C25" s="410" t="s">
        <v>130</v>
      </c>
      <c r="D25" s="8" t="s">
        <v>12</v>
      </c>
      <c r="E25" s="505" t="s">
        <v>54</v>
      </c>
      <c r="F25" s="506"/>
      <c r="G25" s="73" t="s">
        <v>8</v>
      </c>
      <c r="H25" s="219" t="s">
        <v>55</v>
      </c>
      <c r="I25" s="73" t="s">
        <v>8</v>
      </c>
      <c r="J25" s="219" t="s">
        <v>56</v>
      </c>
      <c r="K25" s="507"/>
      <c r="L25" s="508"/>
      <c r="M25" s="450"/>
      <c r="N25" s="451"/>
      <c r="O25" s="74" t="s">
        <v>348</v>
      </c>
      <c r="P25" s="75"/>
      <c r="Q25" s="74" t="s">
        <v>348</v>
      </c>
      <c r="R25" s="76"/>
      <c r="S25" s="452"/>
      <c r="T25" s="453"/>
      <c r="U25" s="294"/>
      <c r="V25" s="81" t="str">
        <f t="shared" si="1"/>
        <v/>
      </c>
      <c r="X25" s="78" t="str">
        <f>IF(AND(M25&lt;&gt;"",P25&lt;&gt;"",R25&lt;&gt;""),"〇","×")</f>
        <v>×</v>
      </c>
      <c r="Y25" s="1" t="s">
        <v>138</v>
      </c>
    </row>
    <row r="26" spans="2:26" ht="23.25" customHeight="1" x14ac:dyDescent="0.4">
      <c r="B26" s="473">
        <f t="shared" si="2"/>
        <v>9</v>
      </c>
      <c r="C26" s="411"/>
      <c r="D26" s="28" t="s">
        <v>37</v>
      </c>
      <c r="E26" s="509" t="s">
        <v>57</v>
      </c>
      <c r="F26" s="510"/>
      <c r="G26" s="510"/>
      <c r="H26" s="510"/>
      <c r="I26" s="220" t="s">
        <v>26</v>
      </c>
      <c r="J26" s="511" t="s">
        <v>58</v>
      </c>
      <c r="K26" s="511"/>
      <c r="L26" s="512"/>
      <c r="M26" s="513"/>
      <c r="N26" s="514"/>
      <c r="O26" s="514"/>
      <c r="P26" s="514"/>
      <c r="Q26" s="26" t="s">
        <v>353</v>
      </c>
      <c r="R26" s="515"/>
      <c r="S26" s="515"/>
      <c r="T26" s="516"/>
      <c r="U26" s="300"/>
      <c r="V26" s="89" t="str">
        <f t="shared" si="1"/>
        <v/>
      </c>
      <c r="X26" s="78" t="str">
        <f>IF(AND(R27&lt;&gt;"",R25&lt;&gt;""),"〇","×")</f>
        <v>×</v>
      </c>
      <c r="Y26" s="1" t="s">
        <v>143</v>
      </c>
      <c r="Z26" s="108" t="str">
        <f>CONCATENATE(M26,Q26,R26)</f>
        <v>@</v>
      </c>
    </row>
    <row r="27" spans="2:26" ht="25.9" customHeight="1" x14ac:dyDescent="0.4">
      <c r="B27" s="444">
        <f t="shared" si="2"/>
        <v>10</v>
      </c>
      <c r="C27" s="409"/>
      <c r="D27" s="144" t="s">
        <v>15</v>
      </c>
      <c r="E27" s="430" t="s">
        <v>57</v>
      </c>
      <c r="F27" s="431"/>
      <c r="G27" s="431"/>
      <c r="H27" s="431"/>
      <c r="I27" s="270" t="s">
        <v>26</v>
      </c>
      <c r="J27" s="432" t="s">
        <v>58</v>
      </c>
      <c r="K27" s="432"/>
      <c r="L27" s="433"/>
      <c r="M27" s="434"/>
      <c r="N27" s="435"/>
      <c r="O27" s="435"/>
      <c r="P27" s="435"/>
      <c r="Q27" s="129" t="s">
        <v>353</v>
      </c>
      <c r="R27" s="503"/>
      <c r="S27" s="503"/>
      <c r="T27" s="504"/>
      <c r="U27" s="301"/>
      <c r="V27" s="143" t="str">
        <f t="shared" si="1"/>
        <v/>
      </c>
      <c r="X27" s="78" t="str">
        <f>IF(Z26=Z27,"〇","×")</f>
        <v>〇</v>
      </c>
      <c r="Y27" s="1" t="s">
        <v>142</v>
      </c>
      <c r="Z27" s="108" t="str">
        <f>CONCATENATE(M27,Q27,R27)</f>
        <v>@</v>
      </c>
    </row>
    <row r="28" spans="2:26" ht="27" customHeight="1" x14ac:dyDescent="0.4">
      <c r="B28" s="112">
        <f t="shared" si="2"/>
        <v>10</v>
      </c>
      <c r="C28" s="9" t="s">
        <v>187</v>
      </c>
      <c r="D28" s="19" t="s">
        <v>189</v>
      </c>
      <c r="E28" s="412" t="s">
        <v>188</v>
      </c>
      <c r="F28" s="413"/>
      <c r="G28" s="413"/>
      <c r="H28" s="413"/>
      <c r="I28" s="414"/>
      <c r="J28" s="415"/>
      <c r="K28" s="415"/>
      <c r="L28" s="416"/>
      <c r="M28" s="417"/>
      <c r="N28" s="418"/>
      <c r="O28" s="418"/>
      <c r="P28" s="419"/>
      <c r="Q28" s="436"/>
      <c r="R28" s="437"/>
      <c r="S28" s="437"/>
      <c r="T28" s="437"/>
      <c r="U28" s="266"/>
      <c r="V28" s="143" t="str">
        <f t="shared" ref="V28" si="4">IF(AND(X28="×",X27="〇"),Y28,"")</f>
        <v>今回の評価が「初回」、「2回目以降」のいずれかであるかを選択してください</v>
      </c>
      <c r="X28" s="78" t="str">
        <f t="shared" ref="X28" si="5">IF(M28&lt;&gt;"","〇","×")</f>
        <v>×</v>
      </c>
      <c r="Y28" s="91" t="s">
        <v>190</v>
      </c>
    </row>
    <row r="29" spans="2:26" ht="27" hidden="1" customHeight="1" outlineLevel="1" x14ac:dyDescent="0.4">
      <c r="B29" s="112"/>
      <c r="C29" s="146" t="s">
        <v>191</v>
      </c>
      <c r="D29" s="19"/>
      <c r="E29" s="438"/>
      <c r="F29" s="439"/>
      <c r="G29" s="439"/>
      <c r="H29" s="439"/>
      <c r="I29" s="414"/>
      <c r="J29" s="415"/>
      <c r="K29" s="415"/>
      <c r="L29" s="416"/>
      <c r="M29" s="440"/>
      <c r="N29" s="441"/>
      <c r="O29" s="441"/>
      <c r="P29" s="442"/>
      <c r="Q29" s="436"/>
      <c r="R29" s="437"/>
      <c r="S29" s="437"/>
      <c r="T29" s="437"/>
      <c r="U29" s="266"/>
      <c r="V29" s="143"/>
      <c r="Y29" s="91"/>
    </row>
    <row r="30" spans="2:26" ht="27" hidden="1" customHeight="1" outlineLevel="1" x14ac:dyDescent="0.4">
      <c r="B30" s="112"/>
      <c r="C30" s="146" t="s">
        <v>192</v>
      </c>
      <c r="D30" s="19"/>
      <c r="E30" s="438"/>
      <c r="F30" s="439"/>
      <c r="G30" s="439"/>
      <c r="H30" s="439"/>
      <c r="I30" s="414"/>
      <c r="J30" s="415"/>
      <c r="K30" s="415"/>
      <c r="L30" s="416"/>
      <c r="M30" s="440"/>
      <c r="N30" s="441"/>
      <c r="O30" s="441"/>
      <c r="P30" s="442"/>
      <c r="Q30" s="436"/>
      <c r="R30" s="437"/>
      <c r="S30" s="437"/>
      <c r="T30" s="437"/>
      <c r="U30" s="266"/>
      <c r="V30" s="143"/>
      <c r="Y30" s="91"/>
    </row>
    <row r="31" spans="2:26" ht="10.15" customHeight="1" collapsed="1" x14ac:dyDescent="0.4">
      <c r="B31" s="11"/>
      <c r="D31" s="113"/>
      <c r="E31" s="56"/>
      <c r="F31" s="56"/>
      <c r="G31" s="56"/>
      <c r="H31" s="56"/>
      <c r="I31" s="56"/>
      <c r="J31" s="56"/>
      <c r="K31" s="56"/>
      <c r="L31" s="56"/>
      <c r="M31" s="147"/>
      <c r="N31" s="147"/>
      <c r="O31" s="147"/>
      <c r="P31" s="147"/>
      <c r="T31" s="11"/>
      <c r="U31" s="11"/>
      <c r="V31" s="107"/>
      <c r="Y31" s="91"/>
    </row>
    <row r="32" spans="2:26" ht="23.25" customHeight="1" x14ac:dyDescent="0.4">
      <c r="B32" s="216" t="s">
        <v>149</v>
      </c>
      <c r="M32" s="92" t="s">
        <v>358</v>
      </c>
      <c r="N32" s="93"/>
      <c r="O32" s="93"/>
      <c r="P32" s="93"/>
      <c r="Q32" s="93"/>
      <c r="R32" s="93"/>
      <c r="S32" s="93"/>
      <c r="T32" s="94"/>
      <c r="U32" s="94"/>
      <c r="V32" s="95"/>
    </row>
    <row r="33" spans="2:22" ht="23.25" customHeight="1" thickBot="1" x14ac:dyDescent="0.45">
      <c r="M33" s="96" t="s">
        <v>145</v>
      </c>
      <c r="N33" s="97"/>
      <c r="O33" s="97"/>
      <c r="P33" s="97"/>
      <c r="Q33" s="97"/>
      <c r="R33" s="97"/>
      <c r="S33" s="97"/>
      <c r="T33" s="98"/>
      <c r="U33" s="98"/>
      <c r="V33" s="99"/>
    </row>
    <row r="34" spans="2:22" ht="23.25" customHeight="1" thickTop="1" x14ac:dyDescent="0.4">
      <c r="B34" s="196"/>
      <c r="C34" s="197"/>
      <c r="D34" s="198"/>
      <c r="E34" s="199"/>
      <c r="F34" s="199"/>
      <c r="G34" s="199"/>
      <c r="H34" s="199"/>
      <c r="I34" s="199"/>
      <c r="J34" s="199"/>
      <c r="K34" s="200"/>
      <c r="M34" s="96" t="s">
        <v>146</v>
      </c>
      <c r="N34" s="97"/>
      <c r="O34" s="97"/>
      <c r="P34" s="97"/>
      <c r="Q34" s="97"/>
      <c r="R34" s="97"/>
      <c r="S34" s="97"/>
      <c r="T34" s="98"/>
      <c r="U34" s="98"/>
      <c r="V34" s="99"/>
    </row>
    <row r="35" spans="2:22" ht="23.25" customHeight="1" x14ac:dyDescent="0.4">
      <c r="B35" s="201"/>
      <c r="C35" s="215" t="s">
        <v>292</v>
      </c>
      <c r="D35" s="203"/>
      <c r="E35" s="204"/>
      <c r="F35" s="204"/>
      <c r="G35" s="204"/>
      <c r="H35" s="204"/>
      <c r="I35" s="204"/>
      <c r="J35" s="204"/>
      <c r="K35" s="205"/>
      <c r="M35" s="100"/>
      <c r="N35" s="105" t="s">
        <v>498</v>
      </c>
      <c r="O35" s="97"/>
      <c r="P35" s="97"/>
      <c r="Q35" s="97"/>
      <c r="R35" s="97"/>
      <c r="S35" s="97"/>
      <c r="T35" s="98"/>
      <c r="U35" s="98"/>
      <c r="V35" s="99"/>
    </row>
    <row r="36" spans="2:22" ht="23.25" customHeight="1" x14ac:dyDescent="0.4">
      <c r="B36" s="206"/>
      <c r="C36" s="202" t="s">
        <v>286</v>
      </c>
      <c r="D36" s="208"/>
      <c r="E36" s="209"/>
      <c r="F36" s="209"/>
      <c r="G36" s="209"/>
      <c r="H36" s="209"/>
      <c r="I36" s="209"/>
      <c r="J36" s="209"/>
      <c r="K36" s="205"/>
      <c r="M36" s="100"/>
      <c r="N36" s="105" t="s">
        <v>38</v>
      </c>
      <c r="O36" s="97"/>
      <c r="P36" s="97"/>
      <c r="Q36" s="97"/>
      <c r="R36" s="97"/>
      <c r="S36" s="97"/>
      <c r="T36" s="98"/>
      <c r="U36" s="98"/>
      <c r="V36" s="99"/>
    </row>
    <row r="37" spans="2:22" ht="23.25" customHeight="1" x14ac:dyDescent="0.4">
      <c r="B37" s="206"/>
      <c r="C37" s="207" t="s">
        <v>288</v>
      </c>
      <c r="D37" s="208"/>
      <c r="E37" s="209"/>
      <c r="F37" s="209"/>
      <c r="G37" s="209"/>
      <c r="H37" s="209"/>
      <c r="I37" s="209"/>
      <c r="J37" s="209"/>
      <c r="K37" s="205"/>
      <c r="M37" s="100"/>
      <c r="N37" s="105" t="s">
        <v>39</v>
      </c>
      <c r="O37" s="97"/>
      <c r="P37" s="97"/>
      <c r="Q37" s="97"/>
      <c r="R37" s="97"/>
      <c r="S37" s="97"/>
      <c r="T37" s="98"/>
      <c r="U37" s="98"/>
      <c r="V37" s="99"/>
    </row>
    <row r="38" spans="2:22" ht="23.25" customHeight="1" x14ac:dyDescent="0.4">
      <c r="B38" s="206" t="s">
        <v>287</v>
      </c>
      <c r="C38" s="207" t="s">
        <v>289</v>
      </c>
      <c r="D38" s="208"/>
      <c r="E38" s="209"/>
      <c r="F38" s="209"/>
      <c r="G38" s="209"/>
      <c r="H38" s="209"/>
      <c r="I38" s="209"/>
      <c r="J38" s="209"/>
      <c r="K38" s="205"/>
      <c r="M38" s="100"/>
      <c r="N38" s="105" t="s">
        <v>501</v>
      </c>
      <c r="O38" s="97"/>
      <c r="P38" s="97"/>
      <c r="Q38" s="97"/>
      <c r="R38" s="97"/>
      <c r="S38" s="97"/>
      <c r="T38" s="98"/>
      <c r="U38" s="98"/>
      <c r="V38" s="99"/>
    </row>
    <row r="39" spans="2:22" ht="23.25" customHeight="1" x14ac:dyDescent="0.4">
      <c r="B39" s="206"/>
      <c r="C39" s="207" t="s">
        <v>404</v>
      </c>
      <c r="D39" s="208"/>
      <c r="E39" s="209"/>
      <c r="F39" s="209"/>
      <c r="G39" s="209"/>
      <c r="H39" s="209"/>
      <c r="I39" s="209"/>
      <c r="J39" s="209"/>
      <c r="K39" s="205"/>
      <c r="M39" s="100"/>
      <c r="N39" s="105" t="s">
        <v>40</v>
      </c>
      <c r="O39" s="97"/>
      <c r="P39" s="97"/>
      <c r="Q39" s="97"/>
      <c r="R39" s="97"/>
      <c r="S39" s="97"/>
      <c r="T39" s="98"/>
      <c r="U39" s="98"/>
      <c r="V39" s="99"/>
    </row>
    <row r="40" spans="2:22" ht="23.25" customHeight="1" x14ac:dyDescent="0.4">
      <c r="B40" s="206"/>
      <c r="C40" s="207" t="s">
        <v>290</v>
      </c>
      <c r="D40" s="208"/>
      <c r="E40" s="209"/>
      <c r="F40" s="209"/>
      <c r="G40" s="209"/>
      <c r="H40" s="209"/>
      <c r="I40" s="209"/>
      <c r="J40" s="209"/>
      <c r="K40" s="205"/>
      <c r="M40" s="100"/>
      <c r="N40" s="105" t="s">
        <v>41</v>
      </c>
      <c r="O40" s="97"/>
      <c r="P40" s="97"/>
      <c r="Q40" s="97"/>
      <c r="R40" s="97"/>
      <c r="S40" s="97"/>
      <c r="T40" s="98"/>
      <c r="U40" s="98"/>
      <c r="V40" s="99"/>
    </row>
    <row r="41" spans="2:22" ht="23.25" customHeight="1" x14ac:dyDescent="0.4">
      <c r="B41" s="201"/>
      <c r="C41" s="207" t="s">
        <v>291</v>
      </c>
      <c r="D41" s="203"/>
      <c r="E41" s="204"/>
      <c r="F41" s="204"/>
      <c r="G41" s="204"/>
      <c r="H41" s="204"/>
      <c r="I41" s="204"/>
      <c r="J41" s="204"/>
      <c r="K41" s="205"/>
      <c r="M41" s="100"/>
      <c r="N41" s="105" t="s">
        <v>42</v>
      </c>
      <c r="O41" s="97"/>
      <c r="P41" s="97"/>
      <c r="Q41" s="97"/>
      <c r="R41" s="97"/>
      <c r="S41" s="97"/>
      <c r="T41" s="98"/>
      <c r="U41" s="98"/>
      <c r="V41" s="99"/>
    </row>
    <row r="42" spans="2:22" ht="23.25" customHeight="1" thickBot="1" x14ac:dyDescent="0.45">
      <c r="B42" s="210"/>
      <c r="C42" s="211"/>
      <c r="D42" s="212"/>
      <c r="E42" s="213"/>
      <c r="F42" s="213"/>
      <c r="G42" s="213"/>
      <c r="H42" s="213"/>
      <c r="I42" s="213"/>
      <c r="J42" s="213"/>
      <c r="K42" s="214"/>
      <c r="M42" s="101"/>
      <c r="N42" s="106" t="s">
        <v>496</v>
      </c>
      <c r="O42" s="102"/>
      <c r="P42" s="102"/>
      <c r="Q42" s="102"/>
      <c r="R42" s="102"/>
      <c r="S42" s="102"/>
      <c r="T42" s="103"/>
      <c r="U42" s="103"/>
      <c r="V42" s="104"/>
    </row>
    <row r="43" spans="2:22" ht="23.25" customHeight="1" thickTop="1" x14ac:dyDescent="0.4"/>
    <row r="1048567" spans="23:45" ht="23.25" customHeight="1" thickBot="1" x14ac:dyDescent="0.45"/>
    <row r="1048568" spans="23:45" ht="23.25" customHeight="1" x14ac:dyDescent="0.4">
      <c r="W1048568" s="380"/>
      <c r="X1048568" s="381"/>
      <c r="Y1048568" s="382"/>
      <c r="Z1048568" s="382"/>
      <c r="AA1048568" s="382"/>
      <c r="AB1048568" s="382"/>
      <c r="AC1048568" s="382"/>
      <c r="AD1048568" s="382"/>
      <c r="AE1048568" s="382"/>
      <c r="AF1048568" s="382"/>
      <c r="AG1048568" s="382"/>
      <c r="AH1048568" s="382"/>
      <c r="AI1048568" s="382"/>
      <c r="AJ1048568" s="382"/>
      <c r="AK1048568" s="382"/>
      <c r="AL1048568" s="383"/>
      <c r="AN1048568" s="380"/>
      <c r="AO1048568" s="382"/>
      <c r="AP1048568" s="382"/>
      <c r="AQ1048568" s="382"/>
      <c r="AR1048568" s="382"/>
      <c r="AS1048568" s="383"/>
    </row>
    <row r="1048569" spans="23:45" ht="23.25" customHeight="1" x14ac:dyDescent="0.4">
      <c r="W1048569" s="384"/>
      <c r="AA1048569" s="390" t="s">
        <v>463</v>
      </c>
      <c r="AL1048569" s="385"/>
      <c r="AN1048569" s="391" t="s">
        <v>464</v>
      </c>
      <c r="AS1048569" s="385"/>
    </row>
    <row r="1048570" spans="23:45" ht="23.25" customHeight="1" x14ac:dyDescent="0.4">
      <c r="W1048570" s="384"/>
      <c r="AL1048570" s="385"/>
      <c r="AN1048570" s="384"/>
      <c r="AS1048570" s="385"/>
    </row>
    <row r="1048571" spans="23:45" ht="23.25" customHeight="1" x14ac:dyDescent="0.4">
      <c r="W1048571" s="384"/>
      <c r="AL1048571" s="385"/>
      <c r="AN1048571" s="384"/>
      <c r="AS1048571" s="385"/>
    </row>
    <row r="1048572" spans="23:45" ht="23.25" customHeight="1" x14ac:dyDescent="0.4">
      <c r="W1048572" s="384"/>
      <c r="AL1048572" s="385"/>
      <c r="AN1048572" s="384"/>
      <c r="AS1048572" s="385"/>
    </row>
    <row r="1048573" spans="23:45" ht="23.25" customHeight="1" x14ac:dyDescent="0.4">
      <c r="W1048573" s="384"/>
      <c r="AL1048573" s="385"/>
      <c r="AN1048573" s="384"/>
      <c r="AS1048573" s="385"/>
    </row>
    <row r="1048574" spans="23:45" ht="23.25" customHeight="1" x14ac:dyDescent="0.4">
      <c r="W1048574" s="384"/>
      <c r="AL1048574" s="385"/>
      <c r="AN1048574" s="384"/>
      <c r="AS1048574" s="385"/>
    </row>
    <row r="1048575" spans="23:45" ht="23.25" customHeight="1" x14ac:dyDescent="0.4">
      <c r="W1048575" s="384"/>
      <c r="AL1048575" s="385"/>
      <c r="AN1048575" s="384"/>
      <c r="AS1048575" s="385"/>
    </row>
    <row r="1048576" spans="23:45" ht="23.25" customHeight="1" thickBot="1" x14ac:dyDescent="0.45">
      <c r="W1048576" s="386"/>
      <c r="X1048576" s="387"/>
      <c r="Y1048576" s="388"/>
      <c r="Z1048576" s="388"/>
      <c r="AA1048576" s="388"/>
      <c r="AB1048576" s="388"/>
      <c r="AC1048576" s="388"/>
      <c r="AD1048576" s="388"/>
      <c r="AE1048576" s="388"/>
      <c r="AF1048576" s="388"/>
      <c r="AG1048576" s="388"/>
      <c r="AH1048576" s="388"/>
      <c r="AI1048576" s="388"/>
      <c r="AJ1048576" s="388"/>
      <c r="AK1048576" s="388"/>
      <c r="AL1048576" s="389"/>
      <c r="AN1048576" s="386"/>
      <c r="AO1048576" s="388"/>
      <c r="AP1048576" s="388"/>
      <c r="AQ1048576" s="388"/>
      <c r="AR1048576" s="388"/>
      <c r="AS1048576" s="389"/>
    </row>
  </sheetData>
  <sheetProtection sheet="1" selectLockedCells="1"/>
  <mergeCells count="66">
    <mergeCell ref="R27:T27"/>
    <mergeCell ref="E25:F25"/>
    <mergeCell ref="K25:L25"/>
    <mergeCell ref="E24:H24"/>
    <mergeCell ref="M24:P24"/>
    <mergeCell ref="Q24:T24"/>
    <mergeCell ref="E26:H26"/>
    <mergeCell ref="J26:L26"/>
    <mergeCell ref="M26:P26"/>
    <mergeCell ref="R26:T26"/>
    <mergeCell ref="M13:T13"/>
    <mergeCell ref="M14:T14"/>
    <mergeCell ref="E13:L13"/>
    <mergeCell ref="E14:L14"/>
    <mergeCell ref="F20:H20"/>
    <mergeCell ref="J20:L20"/>
    <mergeCell ref="E17:G17"/>
    <mergeCell ref="H17:L17"/>
    <mergeCell ref="M17:O17"/>
    <mergeCell ref="P17:T17"/>
    <mergeCell ref="N20:P20"/>
    <mergeCell ref="R20:T20"/>
    <mergeCell ref="Q22:T22"/>
    <mergeCell ref="E23:L23"/>
    <mergeCell ref="M23:T23"/>
    <mergeCell ref="E21:F21"/>
    <mergeCell ref="I21:L21"/>
    <mergeCell ref="M21:N21"/>
    <mergeCell ref="B14:B15"/>
    <mergeCell ref="E15:L15"/>
    <mergeCell ref="M15:T15"/>
    <mergeCell ref="M25:N25"/>
    <mergeCell ref="S25:T25"/>
    <mergeCell ref="E18:G18"/>
    <mergeCell ref="I18:L18"/>
    <mergeCell ref="M18:O18"/>
    <mergeCell ref="Q18:T18"/>
    <mergeCell ref="E19:F19"/>
    <mergeCell ref="G19:L19"/>
    <mergeCell ref="M19:N19"/>
    <mergeCell ref="O19:T19"/>
    <mergeCell ref="Q21:T21"/>
    <mergeCell ref="B21:B23"/>
    <mergeCell ref="B25:B27"/>
    <mergeCell ref="Q28:T28"/>
    <mergeCell ref="E30:H30"/>
    <mergeCell ref="I30:L30"/>
    <mergeCell ref="M30:P30"/>
    <mergeCell ref="Q30:T30"/>
    <mergeCell ref="E29:H29"/>
    <mergeCell ref="I29:L29"/>
    <mergeCell ref="M29:P29"/>
    <mergeCell ref="Q29:T29"/>
    <mergeCell ref="C14:C15"/>
    <mergeCell ref="C21:C23"/>
    <mergeCell ref="E28:H28"/>
    <mergeCell ref="I28:L28"/>
    <mergeCell ref="M28:P28"/>
    <mergeCell ref="E22:H22"/>
    <mergeCell ref="I22:L22"/>
    <mergeCell ref="M22:P22"/>
    <mergeCell ref="C25:C27"/>
    <mergeCell ref="I24:L24"/>
    <mergeCell ref="E27:H27"/>
    <mergeCell ref="J27:L27"/>
    <mergeCell ref="M27:P27"/>
  </mergeCells>
  <phoneticPr fontId="4"/>
  <conditionalFormatting sqref="M28:M30">
    <cfRule type="containsBlanks" dxfId="32" priority="4">
      <formula>LEN(TRIM(M28))=0</formula>
    </cfRule>
  </conditionalFormatting>
  <conditionalFormatting sqref="M14:T15 N16 P16 R16 M18 M19:N19 N20:P20 R20:T20 M21:N21 P21 M22:P22 M23:T23 M24:P24 M25:N25 P25 R25 M26:P27 R26:T27">
    <cfRule type="containsBlanks" dxfId="31" priority="8">
      <formula>LEN(TRIM(M14))=0</formula>
    </cfRule>
  </conditionalFormatting>
  <conditionalFormatting sqref="P17:T17">
    <cfRule type="containsText" dxfId="30" priority="1" operator="containsText" text="いない">
      <formula>NOT(ISERROR(SEARCH("いない",P17)))</formula>
    </cfRule>
    <cfRule type="containsBlanks" dxfId="29" priority="2">
      <formula>LEN(TRIM(P17))=0</formula>
    </cfRule>
  </conditionalFormatting>
  <conditionalFormatting sqref="Q18:T18">
    <cfRule type="expression" dxfId="28" priority="3">
      <formula>AND($M$18="会員",$Q$18="")</formula>
    </cfRule>
  </conditionalFormatting>
  <dataValidations count="12">
    <dataValidation type="list" allowBlank="1" showInputMessage="1" showErrorMessage="1" sqref="E18:G18" xr:uid="{B5609777-BAA3-4E2B-A972-81D17D4A7377}">
      <formula1>区分</formula1>
    </dataValidation>
    <dataValidation type="list" allowBlank="1" showInputMessage="1" showErrorMessage="1" sqref="I18:L18 Q18:U18" xr:uid="{E524934A-27EA-4DEE-B8EA-26437CF0EE09}">
      <formula1>構成団体一覧</formula1>
    </dataValidation>
    <dataValidation type="list" allowBlank="1" showInputMessage="1" showErrorMessage="1" sqref="E19:F19 M19:N19" xr:uid="{3A39A13C-3AF5-4E38-A0F0-452E25EBE78A}">
      <formula1>決算月</formula1>
    </dataValidation>
    <dataValidation type="list" allowBlank="1" showInputMessage="1" showErrorMessage="1" sqref="E22:H22 M22:P22" xr:uid="{59D3B575-AD4A-4285-A463-D739D1636B67}">
      <formula1>都道府県名</formula1>
    </dataValidation>
    <dataValidation type="list" allowBlank="1" showInputMessage="1" showErrorMessage="1" sqref="M28:M31 E28:H31" xr:uid="{30394C1D-1368-4E82-A845-3691C119A94B}">
      <formula1>評価回次</formula1>
    </dataValidation>
    <dataValidation type="textLength" operator="equal" allowBlank="1" showInputMessage="1" showErrorMessage="1" error="4桁-4桁-4桁に分けて入力してください_x000a_（先頭がゼロの場合を含む）_x000a__x000a_　入力例:_x000a_　　0123　-　0456　-　0789" sqref="P16 R16 N16" xr:uid="{ABEB7013-6F8B-40A6-9530-A11292B1E340}">
      <formula1>4</formula1>
    </dataValidation>
    <dataValidation type="textLength" operator="equal" allowBlank="1" showInputMessage="1" showErrorMessage="1" error="郵便番号の前半（3桁）を入力_x000a_※先頭がゼロの場合を含む" sqref="M21:N21" xr:uid="{EFE5C1A5-70F0-4316-A280-6EFD39714F54}">
      <formula1>3</formula1>
    </dataValidation>
    <dataValidation type="textLength" operator="equal" allowBlank="1" showInputMessage="1" showErrorMessage="1" error="後半の4桁を入力_x000a_※先頭がゼロの場合を含む" sqref="P21" xr:uid="{E9FA8FC6-890C-457A-A572-C231A269D045}">
      <formula1>4</formula1>
    </dataValidation>
    <dataValidation type="list" allowBlank="1" showInputMessage="1" showErrorMessage="1" sqref="H17:L17 U17" xr:uid="{049ADEF7-D880-4268-A402-36BDC1476DC4}">
      <formula1>申請者要件</formula1>
    </dataValidation>
    <dataValidation imeMode="fullKatakana" allowBlank="1" showInputMessage="1" showErrorMessage="1" sqref="M15:T15" xr:uid="{2F968384-624D-4CEA-9704-9A6AF4488475}"/>
    <dataValidation type="list" allowBlank="1" showInputMessage="1" showErrorMessage="1" prompt="「申請者の要件」は、本表の下段（欄外）に記載の「評価実施規程」をご参照ください" sqref="P17:T17" xr:uid="{BC59E9CE-F5A0-4F29-937E-C8DE2379705D}">
      <formula1>申請者要件</formula1>
    </dataValidation>
    <dataValidation type="list" allowBlank="1" showInputMessage="1" showErrorMessage="1" prompt="「会員・非会員」の区分は、本表の下段（欄外）の「会員とは」をご参照ください_x000a_" sqref="M18:O18" xr:uid="{CAFC9ECB-A4B5-4BAA-96D4-DC1175C5B4CF}">
      <formula1>区分</formula1>
    </dataValidation>
  </dataValidations>
  <hyperlinks>
    <hyperlink ref="D12" r:id="rId1" xr:uid="{0D438FDB-3E57-4931-AD57-78E190E830B2}"/>
  </hyperlinks>
  <printOptions horizontalCentered="1"/>
  <pageMargins left="0" right="0" top="0.35433070866141736" bottom="0" header="0.31496062992125984" footer="0.31496062992125984"/>
  <pageSetup paperSize="9" scale="67"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BC41-4D33-484A-935D-32D4BEC950DC}">
  <sheetPr codeName="Sheet2">
    <tabColor rgb="FF0070C0"/>
    <pageSetUpPr fitToPage="1"/>
  </sheetPr>
  <dimension ref="B1:CV77"/>
  <sheetViews>
    <sheetView topLeftCell="B1" zoomScale="90" zoomScaleNormal="90" workbookViewId="0">
      <pane xSplit="3" ySplit="13" topLeftCell="E66" activePane="bottomRight" state="frozen"/>
      <selection activeCell="B1" sqref="B1"/>
      <selection pane="topRight" activeCell="E1" sqref="E1"/>
      <selection pane="bottomLeft" activeCell="B5" sqref="B5"/>
      <selection pane="bottomRight" activeCell="M77" sqref="M77:P77"/>
    </sheetView>
  </sheetViews>
  <sheetFormatPr defaultColWidth="9" defaultRowHeight="23.25" customHeight="1" outlineLevelRow="1" outlineLevelCol="1" x14ac:dyDescent="0.4"/>
  <cols>
    <col min="1" max="1" width="9" style="1"/>
    <col min="2" max="2" width="5.5" style="3" customWidth="1"/>
    <col min="3" max="3" width="21.375" style="3" customWidth="1"/>
    <col min="4" max="4" width="22.875" style="2" customWidth="1"/>
    <col min="5" max="5" width="4" style="11" customWidth="1"/>
    <col min="6" max="6" width="9.125" style="11" customWidth="1"/>
    <col min="7" max="7" width="4.125" style="11" customWidth="1"/>
    <col min="8" max="8" width="9.125" style="11" customWidth="1"/>
    <col min="9" max="9" width="3.625" style="11" customWidth="1"/>
    <col min="10" max="10" width="9.125" style="11" customWidth="1"/>
    <col min="11" max="11" width="4" style="11" customWidth="1"/>
    <col min="12" max="12" width="9.125" style="22" customWidth="1"/>
    <col min="13" max="13" width="4" style="11" customWidth="1"/>
    <col min="14" max="14" width="9.125" style="11" customWidth="1"/>
    <col min="15" max="15" width="4.125" style="11" customWidth="1"/>
    <col min="16" max="16" width="9.125" style="11" customWidth="1"/>
    <col min="17" max="17" width="3.625" style="11" customWidth="1"/>
    <col min="18" max="18" width="9.125" style="11" customWidth="1"/>
    <col min="19" max="19" width="4" style="11" customWidth="1"/>
    <col min="20" max="20" width="9.125" style="22" customWidth="1"/>
    <col min="21" max="21" width="8.25" style="22" customWidth="1"/>
    <col min="22" max="22" width="38" style="2" customWidth="1"/>
    <col min="23" max="23" width="5.25" style="2" customWidth="1"/>
    <col min="24" max="26" width="9.125" style="1" hidden="1" customWidth="1" outlineLevel="1"/>
    <col min="27" max="27" width="14.75" style="1" bestFit="1" customWidth="1" collapsed="1"/>
    <col min="28" max="44" width="8.25" style="1" customWidth="1"/>
    <col min="45" max="46" width="3.25" style="1" customWidth="1"/>
    <col min="47" max="47" width="16" style="1" customWidth="1"/>
    <col min="48" max="49" width="8.25" style="1" customWidth="1"/>
    <col min="50" max="50" width="11.25" style="1" customWidth="1"/>
    <col min="51" max="56" width="8.25" style="1" customWidth="1"/>
    <col min="57" max="58" width="3.75" style="1" customWidth="1"/>
    <col min="59" max="66" width="8.25" style="1" customWidth="1"/>
    <col min="67" max="68" width="3.75" style="1" customWidth="1"/>
    <col min="69" max="74" width="8.25" style="1" customWidth="1"/>
    <col min="75" max="76" width="2.75" style="1" customWidth="1"/>
    <col min="77" max="99" width="8.25" style="1" customWidth="1"/>
    <col min="100" max="100" width="13" style="1" customWidth="1"/>
    <col min="101" max="16384" width="9" style="1"/>
  </cols>
  <sheetData>
    <row r="1" spans="2:100" s="173" customFormat="1" ht="23.25" hidden="1" customHeight="1" outlineLevel="1" x14ac:dyDescent="0.4">
      <c r="B1" s="170"/>
      <c r="C1" s="170"/>
      <c r="D1" s="171"/>
      <c r="E1" s="170"/>
      <c r="F1" s="170"/>
      <c r="G1" s="170"/>
      <c r="H1" s="170"/>
      <c r="I1" s="170"/>
      <c r="J1" s="170"/>
      <c r="K1" s="170"/>
      <c r="L1" s="172"/>
      <c r="M1" s="170"/>
      <c r="N1" s="170"/>
      <c r="O1" s="170"/>
      <c r="P1" s="170"/>
      <c r="Q1" s="170"/>
      <c r="R1" s="170"/>
      <c r="S1" s="170"/>
      <c r="T1" s="172"/>
      <c r="U1" s="172"/>
      <c r="V1" s="171"/>
      <c r="W1" s="171"/>
      <c r="AA1" s="174" t="s">
        <v>28</v>
      </c>
      <c r="AB1" s="175">
        <v>1</v>
      </c>
      <c r="AC1" s="175" t="s">
        <v>308</v>
      </c>
      <c r="AD1" s="175">
        <f>AB1+1</f>
        <v>2</v>
      </c>
      <c r="AE1" s="175" t="s">
        <v>293</v>
      </c>
      <c r="AF1" s="175" t="s">
        <v>294</v>
      </c>
      <c r="AG1" s="175" t="s">
        <v>295</v>
      </c>
      <c r="AH1" s="175" t="s">
        <v>296</v>
      </c>
      <c r="AI1" s="175" t="s">
        <v>297</v>
      </c>
      <c r="AJ1" s="175" t="s">
        <v>230</v>
      </c>
      <c r="AK1" s="175" t="s">
        <v>298</v>
      </c>
      <c r="AL1" s="175" t="s">
        <v>299</v>
      </c>
      <c r="AM1" s="175" t="s">
        <v>300</v>
      </c>
      <c r="AN1" s="175" t="s">
        <v>301</v>
      </c>
      <c r="AO1" s="175" t="s">
        <v>302</v>
      </c>
      <c r="AP1" s="175" t="s">
        <v>303</v>
      </c>
      <c r="AQ1" s="175" t="s">
        <v>304</v>
      </c>
      <c r="AR1" s="175">
        <f>AO1+1</f>
        <v>10</v>
      </c>
      <c r="AS1" s="175"/>
      <c r="AT1" s="175"/>
      <c r="AU1" s="174"/>
      <c r="AV1" s="176">
        <f>AR1+1</f>
        <v>11</v>
      </c>
      <c r="AW1" s="176" t="s">
        <v>234</v>
      </c>
      <c r="AX1" s="176">
        <f>AV1+1</f>
        <v>12</v>
      </c>
      <c r="AY1" s="176" t="s">
        <v>236</v>
      </c>
      <c r="AZ1" s="176">
        <f>AX1+1</f>
        <v>13</v>
      </c>
      <c r="BA1" s="176">
        <f>AZ1+1</f>
        <v>14</v>
      </c>
      <c r="BB1" s="176">
        <f>BA1+1</f>
        <v>15</v>
      </c>
      <c r="BC1" s="176" t="s">
        <v>305</v>
      </c>
      <c r="BD1" s="176">
        <f>BB1+1</f>
        <v>16</v>
      </c>
      <c r="BE1" s="176"/>
      <c r="BF1" s="176"/>
      <c r="BG1" s="174" t="s">
        <v>28</v>
      </c>
      <c r="BH1" s="177">
        <f>BD1+1</f>
        <v>17</v>
      </c>
      <c r="BI1" s="177">
        <f>BH1+1</f>
        <v>18</v>
      </c>
      <c r="BJ1" s="177" t="s">
        <v>239</v>
      </c>
      <c r="BK1" s="177" t="s">
        <v>306</v>
      </c>
      <c r="BL1" s="177">
        <f>BI1+1</f>
        <v>19</v>
      </c>
      <c r="BM1" s="177" t="s">
        <v>307</v>
      </c>
      <c r="BN1" s="177">
        <f>BL1+1</f>
        <v>20</v>
      </c>
      <c r="BO1" s="177"/>
      <c r="BP1" s="177"/>
      <c r="BQ1" s="174" t="s">
        <v>28</v>
      </c>
      <c r="BR1" s="176">
        <f>BN1+1</f>
        <v>21</v>
      </c>
      <c r="BS1" s="176">
        <f>BR1+1</f>
        <v>22</v>
      </c>
      <c r="BT1" s="176">
        <f>BS1+1</f>
        <v>23</v>
      </c>
      <c r="BU1" s="176" t="s">
        <v>240</v>
      </c>
      <c r="BV1" s="176" t="s">
        <v>241</v>
      </c>
      <c r="BW1" s="176"/>
      <c r="BX1" s="176"/>
      <c r="BY1" s="178" t="s">
        <v>28</v>
      </c>
      <c r="BZ1" s="178">
        <v>24</v>
      </c>
      <c r="CA1" s="178" t="s">
        <v>381</v>
      </c>
      <c r="CB1" s="178" t="s">
        <v>382</v>
      </c>
      <c r="CC1" s="178" t="s">
        <v>383</v>
      </c>
      <c r="CD1" s="178" t="s">
        <v>384</v>
      </c>
      <c r="CE1" s="178" t="s">
        <v>242</v>
      </c>
      <c r="CF1" s="178" t="s">
        <v>243</v>
      </c>
      <c r="CG1" s="178" t="s">
        <v>309</v>
      </c>
      <c r="CH1" s="178" t="s">
        <v>385</v>
      </c>
      <c r="CI1" s="178" t="s">
        <v>386</v>
      </c>
      <c r="CJ1" s="178" t="s">
        <v>387</v>
      </c>
      <c r="CK1" s="178">
        <f>CD1+1</f>
        <v>26</v>
      </c>
      <c r="CL1" s="178" t="s">
        <v>399</v>
      </c>
      <c r="CM1" s="178" t="s">
        <v>400</v>
      </c>
      <c r="CN1" s="178" t="s">
        <v>401</v>
      </c>
      <c r="CO1" s="178" t="s">
        <v>402</v>
      </c>
      <c r="CP1" s="178" t="s">
        <v>245</v>
      </c>
      <c r="CQ1" s="178">
        <f>CO1+1</f>
        <v>28</v>
      </c>
      <c r="CR1" s="178" t="s">
        <v>310</v>
      </c>
      <c r="CS1" s="178" t="s">
        <v>311</v>
      </c>
      <c r="CT1" s="178" t="s">
        <v>312</v>
      </c>
      <c r="CU1" s="178" t="s">
        <v>403</v>
      </c>
      <c r="CV1" s="174"/>
    </row>
    <row r="2" spans="2:100" ht="69" hidden="1" customHeight="1" outlineLevel="1" x14ac:dyDescent="0.4">
      <c r="AA2" s="179" t="s">
        <v>27</v>
      </c>
      <c r="AB2" s="180" t="s">
        <v>325</v>
      </c>
      <c r="AC2" s="180" t="s">
        <v>225</v>
      </c>
      <c r="AD2" s="180" t="s">
        <v>221</v>
      </c>
      <c r="AE2" s="180" t="s">
        <v>280</v>
      </c>
      <c r="AF2" s="180" t="s">
        <v>326</v>
      </c>
      <c r="AG2" s="180" t="s">
        <v>34</v>
      </c>
      <c r="AH2" s="180" t="s">
        <v>47</v>
      </c>
      <c r="AI2" s="180" t="s">
        <v>226</v>
      </c>
      <c r="AJ2" s="180" t="s">
        <v>227</v>
      </c>
      <c r="AK2" s="180" t="s">
        <v>228</v>
      </c>
      <c r="AL2" s="180" t="s">
        <v>229</v>
      </c>
      <c r="AM2" s="180" t="s">
        <v>124</v>
      </c>
      <c r="AN2" s="180" t="s">
        <v>327</v>
      </c>
      <c r="AO2" s="180" t="s">
        <v>328</v>
      </c>
      <c r="AP2" s="180" t="s">
        <v>232</v>
      </c>
      <c r="AQ2" s="180" t="s">
        <v>233</v>
      </c>
      <c r="AR2" s="180" t="s">
        <v>187</v>
      </c>
      <c r="AS2" s="181" t="s">
        <v>191</v>
      </c>
      <c r="AT2" s="181" t="s">
        <v>191</v>
      </c>
      <c r="AU2" s="179" t="s">
        <v>458</v>
      </c>
      <c r="AV2" s="182" t="s">
        <v>329</v>
      </c>
      <c r="AW2" s="182" t="s">
        <v>235</v>
      </c>
      <c r="AX2" s="182" t="s">
        <v>237</v>
      </c>
      <c r="AY2" s="182" t="s">
        <v>153</v>
      </c>
      <c r="AZ2" s="182" t="s">
        <v>1</v>
      </c>
      <c r="BA2" s="183" t="s">
        <v>2</v>
      </c>
      <c r="BB2" s="183" t="s">
        <v>326</v>
      </c>
      <c r="BC2" s="183" t="s">
        <v>34</v>
      </c>
      <c r="BD2" s="184" t="s">
        <v>108</v>
      </c>
      <c r="BE2" s="184" t="s">
        <v>118</v>
      </c>
      <c r="BF2" s="184" t="s">
        <v>119</v>
      </c>
      <c r="BG2" s="179" t="s">
        <v>162</v>
      </c>
      <c r="BH2" s="185" t="s">
        <v>223</v>
      </c>
      <c r="BI2" s="187" t="s">
        <v>330</v>
      </c>
      <c r="BJ2" s="187" t="s">
        <v>331</v>
      </c>
      <c r="BK2" s="187" t="s">
        <v>238</v>
      </c>
      <c r="BL2" s="187" t="s">
        <v>332</v>
      </c>
      <c r="BM2" s="187" t="s">
        <v>224</v>
      </c>
      <c r="BN2" s="185" t="s">
        <v>114</v>
      </c>
      <c r="BO2" s="185" t="s">
        <v>120</v>
      </c>
      <c r="BP2" s="185" t="s">
        <v>121</v>
      </c>
      <c r="BQ2" s="179" t="s">
        <v>163</v>
      </c>
      <c r="BR2" s="182" t="s">
        <v>333</v>
      </c>
      <c r="BS2" s="182" t="s">
        <v>116</v>
      </c>
      <c r="BT2" s="182" t="s">
        <v>334</v>
      </c>
      <c r="BU2" s="182" t="s">
        <v>335</v>
      </c>
      <c r="BV2" s="182" t="s">
        <v>336</v>
      </c>
      <c r="BW2" s="184" t="s">
        <v>122</v>
      </c>
      <c r="BX2" s="184" t="s">
        <v>123</v>
      </c>
      <c r="BY2" s="186" t="s">
        <v>193</v>
      </c>
      <c r="BZ2" s="186" t="s">
        <v>364</v>
      </c>
      <c r="CA2" s="186" t="s">
        <v>361</v>
      </c>
      <c r="CB2" s="186" t="s">
        <v>362</v>
      </c>
      <c r="CC2" s="186" t="s">
        <v>363</v>
      </c>
      <c r="CD2" s="188" t="s">
        <v>337</v>
      </c>
      <c r="CE2" s="188" t="s">
        <v>338</v>
      </c>
      <c r="CF2" s="188" t="s">
        <v>339</v>
      </c>
      <c r="CG2" s="188" t="s">
        <v>340</v>
      </c>
      <c r="CH2" s="188" t="s">
        <v>341</v>
      </c>
      <c r="CI2" s="188" t="s">
        <v>342</v>
      </c>
      <c r="CJ2" s="188" t="s">
        <v>182</v>
      </c>
      <c r="CK2" s="188" t="s">
        <v>246</v>
      </c>
      <c r="CL2" s="188" t="s">
        <v>247</v>
      </c>
      <c r="CM2" s="188" t="s">
        <v>248</v>
      </c>
      <c r="CN2" s="188" t="s">
        <v>249</v>
      </c>
      <c r="CO2" s="188" t="s">
        <v>171</v>
      </c>
      <c r="CP2" s="188" t="s">
        <v>244</v>
      </c>
      <c r="CQ2" s="188" t="s">
        <v>4</v>
      </c>
      <c r="CR2" s="188" t="s">
        <v>3</v>
      </c>
      <c r="CS2" s="188" t="s">
        <v>5</v>
      </c>
      <c r="CT2" s="188" t="s">
        <v>6</v>
      </c>
      <c r="CU2" s="188" t="s">
        <v>391</v>
      </c>
      <c r="CV2" s="284" t="s">
        <v>388</v>
      </c>
    </row>
    <row r="3" spans="2:100" s="254" customFormat="1" ht="52.15" hidden="1" customHeight="1" outlineLevel="1" x14ac:dyDescent="0.4">
      <c r="B3" s="251"/>
      <c r="C3" s="251"/>
      <c r="D3" s="252"/>
      <c r="E3" s="253"/>
      <c r="F3" s="253"/>
      <c r="G3" s="253"/>
      <c r="H3" s="253"/>
      <c r="I3" s="253"/>
      <c r="J3" s="253"/>
      <c r="K3" s="253"/>
      <c r="L3" s="253"/>
      <c r="M3" s="253"/>
      <c r="N3" s="253"/>
      <c r="O3" s="253"/>
      <c r="P3" s="253"/>
      <c r="Q3" s="253"/>
      <c r="R3" s="253"/>
      <c r="S3" s="253"/>
      <c r="T3" s="253"/>
      <c r="U3" s="253"/>
      <c r="V3" s="252"/>
      <c r="W3" s="252"/>
      <c r="AA3" s="255"/>
      <c r="AB3" s="255">
        <f>M14</f>
        <v>0</v>
      </c>
      <c r="AC3" s="255">
        <f>M15</f>
        <v>0</v>
      </c>
      <c r="AD3" s="255" t="str">
        <f>CONCATENATE(N16,P16,R16)</f>
        <v/>
      </c>
      <c r="AE3" s="255">
        <f>P17</f>
        <v>0</v>
      </c>
      <c r="AF3" s="255">
        <f>M18</f>
        <v>0</v>
      </c>
      <c r="AG3" s="255">
        <f>Q18</f>
        <v>0</v>
      </c>
      <c r="AH3" s="260">
        <f>M19</f>
        <v>0</v>
      </c>
      <c r="AI3" s="255">
        <f>N20</f>
        <v>0</v>
      </c>
      <c r="AJ3" s="255">
        <f>R20</f>
        <v>0</v>
      </c>
      <c r="AK3" s="255" t="str">
        <f>CONCATENATE(M21,O21,P21)</f>
        <v>-</v>
      </c>
      <c r="AL3" s="255">
        <f>M22</f>
        <v>0</v>
      </c>
      <c r="AM3" s="255">
        <f>M23</f>
        <v>0</v>
      </c>
      <c r="AN3" s="255">
        <f>M24</f>
        <v>0</v>
      </c>
      <c r="AO3" s="255" t="str">
        <f>CONCATENATE(M25,O25,P25,Q25,R25)</f>
        <v>--</v>
      </c>
      <c r="AP3" s="255" t="str">
        <f>CONCATENATE(M26,Q26,R26)</f>
        <v>@</v>
      </c>
      <c r="AQ3" s="255" t="str">
        <f>CONCATENATE(M27,Q27,R27)</f>
        <v>@</v>
      </c>
      <c r="AR3" s="255" t="str">
        <f>M28</f>
        <v>初回</v>
      </c>
      <c r="AS3" s="255"/>
      <c r="AT3" s="255"/>
      <c r="AU3" s="379">
        <f ca="1">NOW()</f>
        <v>45757.645900694442</v>
      </c>
      <c r="AV3" s="255">
        <f>M33</f>
        <v>0</v>
      </c>
      <c r="AW3" s="255" t="str">
        <f>CONCATENATE(T33,Q33,TEXT(R33,"000000"),S33)</f>
        <v>第000000号</v>
      </c>
      <c r="AX3" s="256">
        <f>M35</f>
        <v>0</v>
      </c>
      <c r="AY3" s="257" t="str">
        <f>Q35</f>
        <v/>
      </c>
      <c r="AZ3" s="258">
        <f>M36</f>
        <v>0</v>
      </c>
      <c r="BA3" s="269">
        <f>M37/10000</f>
        <v>0</v>
      </c>
      <c r="BB3" s="255" t="str">
        <f>M38</f>
        <v/>
      </c>
      <c r="BC3" s="255" t="str">
        <f>Q38</f>
        <v/>
      </c>
      <c r="BD3" s="261">
        <f>M39</f>
        <v>0</v>
      </c>
      <c r="BE3" s="255"/>
      <c r="BF3" s="255"/>
      <c r="BG3" s="255"/>
      <c r="BH3" s="262">
        <f>M43</f>
        <v>0</v>
      </c>
      <c r="BI3" s="262">
        <f>M45</f>
        <v>0</v>
      </c>
      <c r="BJ3" s="262">
        <f>P45</f>
        <v>0</v>
      </c>
      <c r="BK3" s="259">
        <f>T45</f>
        <v>0</v>
      </c>
      <c r="BL3" s="262">
        <f>P47</f>
        <v>0</v>
      </c>
      <c r="BM3" s="259">
        <f>T47</f>
        <v>0</v>
      </c>
      <c r="BN3" s="263">
        <f>M48</f>
        <v>0</v>
      </c>
      <c r="BO3" s="255"/>
      <c r="BP3" s="255"/>
      <c r="BQ3" s="255"/>
      <c r="BR3" s="255">
        <f>M52</f>
        <v>0</v>
      </c>
      <c r="BS3" s="255">
        <f>M53</f>
        <v>0</v>
      </c>
      <c r="BT3" s="255">
        <f>M54</f>
        <v>0</v>
      </c>
      <c r="BU3" s="255">
        <f>M55</f>
        <v>0</v>
      </c>
      <c r="BV3" s="255">
        <f>Q55</f>
        <v>0</v>
      </c>
      <c r="BW3" s="255"/>
      <c r="BX3" s="255"/>
      <c r="BY3" s="255"/>
      <c r="BZ3" s="255">
        <f>M60</f>
        <v>0</v>
      </c>
      <c r="CA3" s="255">
        <f>M61</f>
        <v>0</v>
      </c>
      <c r="CB3" s="255">
        <f>M62</f>
        <v>0</v>
      </c>
      <c r="CC3" s="255">
        <f>M63</f>
        <v>0</v>
      </c>
      <c r="CD3" s="262">
        <f>M64</f>
        <v>0</v>
      </c>
      <c r="CE3" s="262">
        <f>M65</f>
        <v>0</v>
      </c>
      <c r="CF3" s="262">
        <f>M66</f>
        <v>0</v>
      </c>
      <c r="CG3" s="262">
        <f>M67</f>
        <v>0</v>
      </c>
      <c r="CH3" s="262">
        <f>M68</f>
        <v>0</v>
      </c>
      <c r="CI3" s="262">
        <f>P68</f>
        <v>0</v>
      </c>
      <c r="CJ3" s="262">
        <f>R68</f>
        <v>0</v>
      </c>
      <c r="CK3" s="255">
        <f>M69</f>
        <v>0</v>
      </c>
      <c r="CL3" s="255">
        <f>Q69</f>
        <v>0</v>
      </c>
      <c r="CM3" s="255">
        <f>M70</f>
        <v>0</v>
      </c>
      <c r="CN3" s="255">
        <f>Q70</f>
        <v>0</v>
      </c>
      <c r="CO3" s="255">
        <f>M72</f>
        <v>0</v>
      </c>
      <c r="CP3" s="259">
        <f>Q72/100</f>
        <v>0</v>
      </c>
      <c r="CQ3" s="264">
        <f>M73</f>
        <v>0</v>
      </c>
      <c r="CR3" s="264">
        <f>M74</f>
        <v>0</v>
      </c>
      <c r="CS3" s="264">
        <f>M75</f>
        <v>0</v>
      </c>
      <c r="CT3" s="264">
        <f>M76</f>
        <v>0</v>
      </c>
      <c r="CU3" s="289">
        <f>M77</f>
        <v>0</v>
      </c>
      <c r="CV3" s="285">
        <f ca="1">R11</f>
        <v>45778</v>
      </c>
    </row>
    <row r="4" spans="2:100" ht="13.9" customHeight="1" collapsed="1" x14ac:dyDescent="0.4"/>
    <row r="5" spans="2:100" ht="13.9" customHeight="1" x14ac:dyDescent="0.4"/>
    <row r="6" spans="2:100" ht="13.9" customHeight="1" x14ac:dyDescent="0.4"/>
    <row r="7" spans="2:100" ht="13.9" customHeight="1" x14ac:dyDescent="0.4">
      <c r="D7" s="224"/>
      <c r="E7" s="225"/>
      <c r="F7" s="225"/>
    </row>
    <row r="8" spans="2:100" ht="6.6" customHeight="1" x14ac:dyDescent="0.4"/>
    <row r="9" spans="2:100" ht="4.1500000000000004" customHeight="1" x14ac:dyDescent="0.4"/>
    <row r="10" spans="2:100" ht="30.6" customHeight="1" x14ac:dyDescent="0.4">
      <c r="B10" s="111" t="s">
        <v>324</v>
      </c>
      <c r="V10" s="228"/>
      <c r="AA10" s="274">
        <f ca="1">EOMONTH(TODAY(),0)+1</f>
        <v>45778</v>
      </c>
      <c r="AB10" s="1" t="s">
        <v>354</v>
      </c>
    </row>
    <row r="11" spans="2:100" ht="23.25" customHeight="1" x14ac:dyDescent="0.4">
      <c r="B11" s="227" t="s">
        <v>322</v>
      </c>
      <c r="C11" s="10"/>
      <c r="P11" s="613" t="s">
        <v>212</v>
      </c>
      <c r="Q11" s="613"/>
      <c r="R11" s="614">
        <f ca="1">IF(AA11&lt;&gt;"",AA11,AA10)</f>
        <v>45778</v>
      </c>
      <c r="S11" s="615"/>
      <c r="T11" s="616"/>
      <c r="U11" s="267"/>
      <c r="AA11" s="405"/>
      <c r="AB11" s="1" t="s">
        <v>490</v>
      </c>
    </row>
    <row r="12" spans="2:100" ht="11.45" customHeight="1" thickBot="1" x14ac:dyDescent="0.45">
      <c r="B12" s="27"/>
      <c r="C12" s="109"/>
      <c r="D12" s="110"/>
    </row>
    <row r="13" spans="2:100" s="15" customFormat="1" ht="27" customHeight="1" thickBot="1" x14ac:dyDescent="0.45">
      <c r="B13" s="14" t="s">
        <v>28</v>
      </c>
      <c r="C13" s="13" t="s">
        <v>27</v>
      </c>
      <c r="D13" s="17" t="s">
        <v>22</v>
      </c>
      <c r="E13" s="488" t="s">
        <v>36</v>
      </c>
      <c r="F13" s="489"/>
      <c r="G13" s="489"/>
      <c r="H13" s="489"/>
      <c r="I13" s="489"/>
      <c r="J13" s="489"/>
      <c r="K13" s="489"/>
      <c r="L13" s="492"/>
      <c r="M13" s="488" t="s">
        <v>35</v>
      </c>
      <c r="N13" s="489"/>
      <c r="O13" s="489"/>
      <c r="P13" s="489"/>
      <c r="Q13" s="489"/>
      <c r="R13" s="489"/>
      <c r="S13" s="489"/>
      <c r="T13" s="489"/>
      <c r="U13" s="265" t="s">
        <v>343</v>
      </c>
      <c r="V13" s="246" t="s">
        <v>321</v>
      </c>
      <c r="X13" s="79" t="s">
        <v>32</v>
      </c>
    </row>
    <row r="14" spans="2:100" ht="37.5" customHeight="1" x14ac:dyDescent="0.4">
      <c r="B14" s="443">
        <v>1</v>
      </c>
      <c r="C14" s="408" t="s">
        <v>0</v>
      </c>
      <c r="D14" s="18" t="s">
        <v>7</v>
      </c>
      <c r="E14" s="493" t="s">
        <v>345</v>
      </c>
      <c r="F14" s="494"/>
      <c r="G14" s="494"/>
      <c r="H14" s="494"/>
      <c r="I14" s="494"/>
      <c r="J14" s="494"/>
      <c r="K14" s="494"/>
      <c r="L14" s="495"/>
      <c r="M14" s="490"/>
      <c r="N14" s="491"/>
      <c r="O14" s="491"/>
      <c r="P14" s="491"/>
      <c r="Q14" s="491"/>
      <c r="R14" s="491"/>
      <c r="S14" s="491"/>
      <c r="T14" s="491"/>
      <c r="U14" s="291"/>
      <c r="V14" s="80" t="str">
        <f>IF(AND(X14="×",X13="〇"),Y14,"")</f>
        <v>会社名(正式名称)を入力してください</v>
      </c>
      <c r="W14" s="1"/>
      <c r="X14" s="78" t="str">
        <f t="shared" ref="X14:X15" si="0">IF(M14&lt;&gt;"","〇","×")</f>
        <v>×</v>
      </c>
      <c r="Y14" s="1" t="s">
        <v>141</v>
      </c>
    </row>
    <row r="15" spans="2:100" ht="22.9" customHeight="1" x14ac:dyDescent="0.4">
      <c r="B15" s="444"/>
      <c r="C15" s="409"/>
      <c r="D15" s="18" t="s">
        <v>250</v>
      </c>
      <c r="E15" s="445" t="s">
        <v>323</v>
      </c>
      <c r="F15" s="446"/>
      <c r="G15" s="446"/>
      <c r="H15" s="446"/>
      <c r="I15" s="446"/>
      <c r="J15" s="446"/>
      <c r="K15" s="446"/>
      <c r="L15" s="447"/>
      <c r="M15" s="448"/>
      <c r="N15" s="449"/>
      <c r="O15" s="449"/>
      <c r="P15" s="449"/>
      <c r="Q15" s="449"/>
      <c r="R15" s="449"/>
      <c r="S15" s="449"/>
      <c r="T15" s="449"/>
      <c r="U15" s="292"/>
      <c r="V15" s="81" t="str">
        <f t="shared" ref="V15:V28" si="1">IF(AND(X15="×",X14="〇"),Y15,"")</f>
        <v/>
      </c>
      <c r="W15" s="1"/>
      <c r="X15" s="78" t="str">
        <f t="shared" si="0"/>
        <v>×</v>
      </c>
      <c r="Y15" s="1" t="s">
        <v>357</v>
      </c>
    </row>
    <row r="16" spans="2:100" ht="37.5" customHeight="1" x14ac:dyDescent="0.4">
      <c r="B16" s="12">
        <f>B14+1</f>
        <v>2</v>
      </c>
      <c r="C16" s="16" t="s">
        <v>29</v>
      </c>
      <c r="D16" s="19" t="s">
        <v>30</v>
      </c>
      <c r="E16" s="71"/>
      <c r="F16" s="268">
        <v>1234</v>
      </c>
      <c r="G16" s="34" t="s">
        <v>8</v>
      </c>
      <c r="H16" s="217">
        <v>5678</v>
      </c>
      <c r="I16" s="34" t="s">
        <v>8</v>
      </c>
      <c r="J16" s="217">
        <v>9012</v>
      </c>
      <c r="K16" s="34" t="s">
        <v>8</v>
      </c>
      <c r="L16" s="35">
        <v>22</v>
      </c>
      <c r="M16" s="72"/>
      <c r="N16" s="164"/>
      <c r="O16" s="23" t="s">
        <v>348</v>
      </c>
      <c r="P16" s="165"/>
      <c r="Q16" s="23" t="s">
        <v>348</v>
      </c>
      <c r="R16" s="165"/>
      <c r="S16" s="23" t="s">
        <v>348</v>
      </c>
      <c r="T16" s="77">
        <v>22</v>
      </c>
      <c r="U16" s="293"/>
      <c r="V16" s="81" t="str">
        <f t="shared" si="1"/>
        <v/>
      </c>
      <c r="W16" s="1"/>
      <c r="X16" s="78" t="str">
        <f>IF(AND(N16&lt;&gt;"",P16&lt;&gt;"",R16&lt;&gt;""),"〇","×")</f>
        <v>×</v>
      </c>
      <c r="Y16" s="1" t="s">
        <v>140</v>
      </c>
    </row>
    <row r="17" spans="2:26" ht="47.45" customHeight="1" x14ac:dyDescent="0.4">
      <c r="B17" s="12">
        <f>B16+1</f>
        <v>3</v>
      </c>
      <c r="C17" s="16" t="s">
        <v>280</v>
      </c>
      <c r="D17" s="19" t="s">
        <v>281</v>
      </c>
      <c r="E17" s="498" t="s">
        <v>285</v>
      </c>
      <c r="F17" s="499"/>
      <c r="G17" s="499"/>
      <c r="H17" s="500" t="s">
        <v>282</v>
      </c>
      <c r="I17" s="500"/>
      <c r="J17" s="500"/>
      <c r="K17" s="500"/>
      <c r="L17" s="501"/>
      <c r="M17" s="498" t="s">
        <v>349</v>
      </c>
      <c r="N17" s="499"/>
      <c r="O17" s="499"/>
      <c r="P17" s="441"/>
      <c r="Q17" s="441"/>
      <c r="R17" s="441"/>
      <c r="S17" s="441"/>
      <c r="T17" s="441"/>
      <c r="U17" s="294"/>
      <c r="V17" s="81" t="str">
        <f>IF(AND(X17="×",X16="〇"),Y17,"")</f>
        <v/>
      </c>
      <c r="W17" s="1"/>
      <c r="X17" s="78" t="str">
        <f>IF(OR(P17="満たしていない",P17=""),"×","〇")</f>
        <v>×</v>
      </c>
      <c r="Y17" s="1" t="s">
        <v>355</v>
      </c>
    </row>
    <row r="18" spans="2:26" ht="37.5" customHeight="1" x14ac:dyDescent="0.4">
      <c r="B18" s="12">
        <f>B17+1</f>
        <v>4</v>
      </c>
      <c r="C18" s="16" t="s">
        <v>46</v>
      </c>
      <c r="D18" s="19" t="s">
        <v>50</v>
      </c>
      <c r="E18" s="454" t="s">
        <v>24</v>
      </c>
      <c r="F18" s="455"/>
      <c r="G18" s="455"/>
      <c r="H18" s="32" t="s">
        <v>44</v>
      </c>
      <c r="I18" s="455" t="s">
        <v>39</v>
      </c>
      <c r="J18" s="455"/>
      <c r="K18" s="455"/>
      <c r="L18" s="456"/>
      <c r="M18" s="457"/>
      <c r="N18" s="458"/>
      <c r="O18" s="459"/>
      <c r="P18" s="32" t="s">
        <v>350</v>
      </c>
      <c r="Q18" s="460"/>
      <c r="R18" s="460"/>
      <c r="S18" s="460"/>
      <c r="T18" s="460"/>
      <c r="U18" s="295"/>
      <c r="V18" s="81" t="str">
        <f>IF(AND(X18="×",X17="〇"),Y18,"")</f>
        <v/>
      </c>
      <c r="W18" s="1"/>
      <c r="X18" s="78" t="str">
        <f>IF(OR(M18="会員",M18="非会員"),"〇","×")</f>
        <v>×</v>
      </c>
      <c r="Y18" s="91" t="s">
        <v>144</v>
      </c>
    </row>
    <row r="19" spans="2:26" ht="27" customHeight="1" x14ac:dyDescent="0.4">
      <c r="B19" s="12">
        <f>B18+1</f>
        <v>5</v>
      </c>
      <c r="C19" s="16" t="s">
        <v>47</v>
      </c>
      <c r="D19" s="19" t="s">
        <v>49</v>
      </c>
      <c r="E19" s="461">
        <v>1</v>
      </c>
      <c r="F19" s="462"/>
      <c r="G19" s="463"/>
      <c r="H19" s="464"/>
      <c r="I19" s="464"/>
      <c r="J19" s="464"/>
      <c r="K19" s="464"/>
      <c r="L19" s="465"/>
      <c r="M19" s="466"/>
      <c r="N19" s="467"/>
      <c r="O19" s="468"/>
      <c r="P19" s="469"/>
      <c r="Q19" s="469"/>
      <c r="R19" s="469"/>
      <c r="S19" s="469"/>
      <c r="T19" s="469"/>
      <c r="U19" s="296"/>
      <c r="V19" s="81" t="str">
        <f t="shared" si="1"/>
        <v/>
      </c>
      <c r="W19" s="1"/>
      <c r="X19" s="78" t="str">
        <f>IF(M19&lt;&gt;"","〇","×")</f>
        <v>×</v>
      </c>
      <c r="Y19" s="1" t="s">
        <v>139</v>
      </c>
    </row>
    <row r="20" spans="2:26" ht="27" customHeight="1" x14ac:dyDescent="0.4">
      <c r="B20" s="20">
        <f>B19+1</f>
        <v>6</v>
      </c>
      <c r="C20" s="4" t="s">
        <v>125</v>
      </c>
      <c r="D20" s="21" t="s">
        <v>9</v>
      </c>
      <c r="E20" s="67" t="s">
        <v>126</v>
      </c>
      <c r="F20" s="496" t="s">
        <v>106</v>
      </c>
      <c r="G20" s="413"/>
      <c r="H20" s="413"/>
      <c r="I20" s="70" t="s">
        <v>127</v>
      </c>
      <c r="J20" s="413" t="s">
        <v>129</v>
      </c>
      <c r="K20" s="413"/>
      <c r="L20" s="497"/>
      <c r="M20" s="67" t="s">
        <v>351</v>
      </c>
      <c r="N20" s="502"/>
      <c r="O20" s="449"/>
      <c r="P20" s="449"/>
      <c r="Q20" s="32" t="s">
        <v>352</v>
      </c>
      <c r="R20" s="449"/>
      <c r="S20" s="449"/>
      <c r="T20" s="449"/>
      <c r="U20" s="292"/>
      <c r="V20" s="81" t="str">
        <f t="shared" si="1"/>
        <v/>
      </c>
      <c r="W20" s="1"/>
      <c r="X20" s="78" t="str">
        <f>IF(AND(N20&lt;&gt;"",R20&lt;&gt;""),"〇","×")</f>
        <v>×</v>
      </c>
      <c r="Y20" s="1" t="s">
        <v>133</v>
      </c>
    </row>
    <row r="21" spans="2:26" ht="23.25" customHeight="1" x14ac:dyDescent="0.4">
      <c r="B21" s="472">
        <f>B20+1</f>
        <v>7</v>
      </c>
      <c r="C21" s="410" t="s">
        <v>124</v>
      </c>
      <c r="D21" s="6" t="s">
        <v>13</v>
      </c>
      <c r="E21" s="481">
        <v>173</v>
      </c>
      <c r="F21" s="482"/>
      <c r="G21" s="36" t="s">
        <v>8</v>
      </c>
      <c r="H21" s="218" t="s">
        <v>51</v>
      </c>
      <c r="I21" s="483"/>
      <c r="J21" s="484"/>
      <c r="K21" s="484"/>
      <c r="L21" s="485"/>
      <c r="M21" s="486"/>
      <c r="N21" s="487"/>
      <c r="O21" s="24" t="s">
        <v>348</v>
      </c>
      <c r="P21" s="69"/>
      <c r="Q21" s="470"/>
      <c r="R21" s="471"/>
      <c r="S21" s="471"/>
      <c r="T21" s="471"/>
      <c r="U21" s="297"/>
      <c r="V21" s="82" t="str">
        <f t="shared" si="1"/>
        <v/>
      </c>
      <c r="W21" s="1"/>
      <c r="X21" s="78" t="str">
        <f>IF(AND(M21&lt;&gt;"",P21&lt;&gt;""),"〇","×")</f>
        <v>×</v>
      </c>
      <c r="Y21" s="1" t="s">
        <v>134</v>
      </c>
    </row>
    <row r="22" spans="2:26" ht="23.25" customHeight="1" x14ac:dyDescent="0.4">
      <c r="B22" s="473">
        <f t="shared" ref="B22:B28" si="2">B20+1</f>
        <v>7</v>
      </c>
      <c r="C22" s="411"/>
      <c r="D22" s="7" t="s">
        <v>10</v>
      </c>
      <c r="E22" s="420" t="s">
        <v>53</v>
      </c>
      <c r="F22" s="421"/>
      <c r="G22" s="421"/>
      <c r="H22" s="421"/>
      <c r="I22" s="422"/>
      <c r="J22" s="423"/>
      <c r="K22" s="423"/>
      <c r="L22" s="424"/>
      <c r="M22" s="425"/>
      <c r="N22" s="426"/>
      <c r="O22" s="426"/>
      <c r="P22" s="426"/>
      <c r="Q22" s="474"/>
      <c r="R22" s="475"/>
      <c r="S22" s="475"/>
      <c r="T22" s="475"/>
      <c r="U22" s="298"/>
      <c r="V22" s="83" t="str">
        <f t="shared" si="1"/>
        <v/>
      </c>
      <c r="W22" s="1"/>
      <c r="X22" s="78" t="str">
        <f>IF(M22&lt;&gt;"","〇","×")</f>
        <v>×</v>
      </c>
      <c r="Y22" s="1" t="s">
        <v>135</v>
      </c>
    </row>
    <row r="23" spans="2:26" ht="23.25" customHeight="1" x14ac:dyDescent="0.4">
      <c r="B23" s="444">
        <f t="shared" si="2"/>
        <v>8</v>
      </c>
      <c r="C23" s="409"/>
      <c r="D23" s="5" t="s">
        <v>11</v>
      </c>
      <c r="E23" s="476" t="s">
        <v>115</v>
      </c>
      <c r="F23" s="477"/>
      <c r="G23" s="477"/>
      <c r="H23" s="477"/>
      <c r="I23" s="477"/>
      <c r="J23" s="477"/>
      <c r="K23" s="477"/>
      <c r="L23" s="478"/>
      <c r="M23" s="479"/>
      <c r="N23" s="480"/>
      <c r="O23" s="480"/>
      <c r="P23" s="480"/>
      <c r="Q23" s="480"/>
      <c r="R23" s="480"/>
      <c r="S23" s="480"/>
      <c r="T23" s="480"/>
      <c r="U23" s="299"/>
      <c r="V23" s="84" t="str">
        <f t="shared" si="1"/>
        <v/>
      </c>
      <c r="W23" s="1"/>
      <c r="X23" s="78" t="str">
        <f>IF(M23&lt;&gt;"","〇","×")</f>
        <v>×</v>
      </c>
      <c r="Y23" s="1" t="s">
        <v>136</v>
      </c>
    </row>
    <row r="24" spans="2:26" ht="27" customHeight="1" x14ac:dyDescent="0.4">
      <c r="B24" s="68">
        <f t="shared" si="2"/>
        <v>8</v>
      </c>
      <c r="C24" s="4" t="s">
        <v>131</v>
      </c>
      <c r="D24" s="21" t="s">
        <v>9</v>
      </c>
      <c r="E24" s="496" t="s">
        <v>132</v>
      </c>
      <c r="F24" s="500"/>
      <c r="G24" s="500"/>
      <c r="H24" s="500"/>
      <c r="I24" s="427"/>
      <c r="J24" s="428"/>
      <c r="K24" s="428"/>
      <c r="L24" s="429"/>
      <c r="M24" s="440"/>
      <c r="N24" s="441"/>
      <c r="O24" s="441"/>
      <c r="P24" s="441"/>
      <c r="Q24" s="452"/>
      <c r="R24" s="453"/>
      <c r="S24" s="453"/>
      <c r="T24" s="453"/>
      <c r="U24" s="294"/>
      <c r="V24" s="81" t="str">
        <f t="shared" si="1"/>
        <v/>
      </c>
      <c r="W24" s="1"/>
      <c r="X24" s="78" t="str">
        <f t="shared" ref="X24" si="3">IF(M24&lt;&gt;"","〇","×")</f>
        <v>×</v>
      </c>
      <c r="Y24" s="1" t="s">
        <v>137</v>
      </c>
    </row>
    <row r="25" spans="2:26" ht="23.25" customHeight="1" x14ac:dyDescent="0.4">
      <c r="B25" s="472">
        <f t="shared" si="2"/>
        <v>9</v>
      </c>
      <c r="C25" s="410" t="s">
        <v>130</v>
      </c>
      <c r="D25" s="8" t="s">
        <v>12</v>
      </c>
      <c r="E25" s="505" t="s">
        <v>54</v>
      </c>
      <c r="F25" s="506"/>
      <c r="G25" s="73" t="s">
        <v>8</v>
      </c>
      <c r="H25" s="219" t="s">
        <v>55</v>
      </c>
      <c r="I25" s="73" t="s">
        <v>8</v>
      </c>
      <c r="J25" s="219" t="s">
        <v>56</v>
      </c>
      <c r="K25" s="507"/>
      <c r="L25" s="508"/>
      <c r="M25" s="450"/>
      <c r="N25" s="451"/>
      <c r="O25" s="74" t="s">
        <v>348</v>
      </c>
      <c r="P25" s="75"/>
      <c r="Q25" s="74" t="s">
        <v>348</v>
      </c>
      <c r="R25" s="76"/>
      <c r="S25" s="452"/>
      <c r="T25" s="453"/>
      <c r="U25" s="294"/>
      <c r="V25" s="81" t="str">
        <f t="shared" si="1"/>
        <v/>
      </c>
      <c r="W25" s="1"/>
      <c r="X25" s="78" t="str">
        <f>IF(AND(M25&lt;&gt;"",P25&lt;&gt;"",R25&lt;&gt;""),"〇","×")</f>
        <v>×</v>
      </c>
      <c r="Y25" s="1" t="s">
        <v>138</v>
      </c>
    </row>
    <row r="26" spans="2:26" ht="23.25" customHeight="1" x14ac:dyDescent="0.4">
      <c r="B26" s="473">
        <f t="shared" si="2"/>
        <v>9</v>
      </c>
      <c r="C26" s="411"/>
      <c r="D26" s="28" t="s">
        <v>14</v>
      </c>
      <c r="E26" s="509" t="s">
        <v>57</v>
      </c>
      <c r="F26" s="510"/>
      <c r="G26" s="510"/>
      <c r="H26" s="510"/>
      <c r="I26" s="220" t="s">
        <v>26</v>
      </c>
      <c r="J26" s="511" t="s">
        <v>58</v>
      </c>
      <c r="K26" s="511"/>
      <c r="L26" s="512"/>
      <c r="M26" s="513"/>
      <c r="N26" s="514"/>
      <c r="O26" s="514"/>
      <c r="P26" s="514"/>
      <c r="Q26" s="26" t="s">
        <v>353</v>
      </c>
      <c r="R26" s="515"/>
      <c r="S26" s="515"/>
      <c r="T26" s="516"/>
      <c r="U26" s="300"/>
      <c r="V26" s="89" t="str">
        <f t="shared" si="1"/>
        <v/>
      </c>
      <c r="W26" s="1"/>
      <c r="X26" s="78" t="str">
        <f>IF(AND(R27&lt;&gt;"",R25&lt;&gt;""),"〇","×")</f>
        <v>×</v>
      </c>
      <c r="Y26" s="1" t="s">
        <v>143</v>
      </c>
      <c r="Z26" s="108" t="str">
        <f>CONCATENATE(M26,Q26,R26)</f>
        <v>@</v>
      </c>
    </row>
    <row r="27" spans="2:26" ht="23.25" customHeight="1" x14ac:dyDescent="0.4">
      <c r="B27" s="444">
        <f t="shared" si="2"/>
        <v>10</v>
      </c>
      <c r="C27" s="409"/>
      <c r="D27" s="144" t="s">
        <v>15</v>
      </c>
      <c r="E27" s="430" t="s">
        <v>57</v>
      </c>
      <c r="F27" s="431"/>
      <c r="G27" s="431"/>
      <c r="H27" s="431"/>
      <c r="I27" s="270" t="s">
        <v>26</v>
      </c>
      <c r="J27" s="432" t="s">
        <v>58</v>
      </c>
      <c r="K27" s="432"/>
      <c r="L27" s="433"/>
      <c r="M27" s="434"/>
      <c r="N27" s="435"/>
      <c r="O27" s="435"/>
      <c r="P27" s="435"/>
      <c r="Q27" s="129" t="s">
        <v>353</v>
      </c>
      <c r="R27" s="503"/>
      <c r="S27" s="503"/>
      <c r="T27" s="504"/>
      <c r="U27" s="301"/>
      <c r="V27" s="143" t="str">
        <f t="shared" si="1"/>
        <v/>
      </c>
      <c r="W27" s="1"/>
      <c r="X27" s="78" t="str">
        <f>IF(Z26=Z27,"〇","×")</f>
        <v>〇</v>
      </c>
      <c r="Y27" s="1" t="s">
        <v>142</v>
      </c>
      <c r="Z27" s="108" t="str">
        <f>CONCATENATE(M27,Q27,R27)</f>
        <v>@</v>
      </c>
    </row>
    <row r="28" spans="2:26" ht="27" customHeight="1" thickBot="1" x14ac:dyDescent="0.45">
      <c r="B28" s="112">
        <f t="shared" si="2"/>
        <v>10</v>
      </c>
      <c r="C28" s="9" t="s">
        <v>187</v>
      </c>
      <c r="D28" s="19" t="s">
        <v>189</v>
      </c>
      <c r="E28" s="412" t="s">
        <v>188</v>
      </c>
      <c r="F28" s="413"/>
      <c r="G28" s="413"/>
      <c r="H28" s="413"/>
      <c r="I28" s="414"/>
      <c r="J28" s="415"/>
      <c r="K28" s="415"/>
      <c r="L28" s="416"/>
      <c r="M28" s="440" t="s">
        <v>359</v>
      </c>
      <c r="N28" s="441"/>
      <c r="O28" s="441"/>
      <c r="P28" s="442"/>
      <c r="Q28" s="436"/>
      <c r="R28" s="437"/>
      <c r="S28" s="437"/>
      <c r="T28" s="437"/>
      <c r="U28" s="266"/>
      <c r="V28" s="143" t="str">
        <f t="shared" si="1"/>
        <v/>
      </c>
      <c r="W28" s="1"/>
      <c r="X28" s="78" t="str">
        <f t="shared" ref="X28" si="4">IF(M28&lt;&gt;"","〇","×")</f>
        <v>〇</v>
      </c>
      <c r="Y28" s="91" t="s">
        <v>190</v>
      </c>
    </row>
    <row r="29" spans="2:26" ht="23.25" hidden="1" customHeight="1" outlineLevel="1" x14ac:dyDescent="0.4">
      <c r="B29" s="149"/>
      <c r="C29" s="150" t="s">
        <v>191</v>
      </c>
      <c r="D29" s="151"/>
      <c r="E29" s="624"/>
      <c r="F29" s="625"/>
      <c r="G29" s="625"/>
      <c r="H29" s="625"/>
      <c r="I29" s="625"/>
      <c r="J29" s="625"/>
      <c r="K29" s="625"/>
      <c r="L29" s="626"/>
      <c r="M29" s="630"/>
      <c r="N29" s="631"/>
      <c r="O29" s="631"/>
      <c r="P29" s="631"/>
      <c r="Q29" s="631"/>
      <c r="R29" s="631"/>
      <c r="S29" s="631"/>
      <c r="T29" s="631"/>
      <c r="U29" s="302"/>
      <c r="V29" s="80"/>
      <c r="W29" s="107"/>
      <c r="X29" s="78"/>
      <c r="Z29" s="108"/>
    </row>
    <row r="30" spans="2:26" ht="23.25" hidden="1" customHeight="1" outlineLevel="1" thickBot="1" x14ac:dyDescent="0.45">
      <c r="B30" s="145"/>
      <c r="C30" s="148" t="s">
        <v>191</v>
      </c>
      <c r="D30" s="29"/>
      <c r="E30" s="627"/>
      <c r="F30" s="628"/>
      <c r="G30" s="628"/>
      <c r="H30" s="628"/>
      <c r="I30" s="628"/>
      <c r="J30" s="628"/>
      <c r="K30" s="628"/>
      <c r="L30" s="629"/>
      <c r="M30" s="632"/>
      <c r="N30" s="633"/>
      <c r="O30" s="633"/>
      <c r="P30" s="633"/>
      <c r="Q30" s="633"/>
      <c r="R30" s="633"/>
      <c r="S30" s="633"/>
      <c r="T30" s="633"/>
      <c r="U30" s="303"/>
      <c r="V30" s="90"/>
      <c r="W30" s="107"/>
      <c r="X30" s="78"/>
      <c r="Z30" s="108"/>
    </row>
    <row r="31" spans="2:26" s="15" customFormat="1" ht="27" customHeight="1" collapsed="1" thickBot="1" x14ac:dyDescent="0.45">
      <c r="B31" s="243" t="s">
        <v>28</v>
      </c>
      <c r="C31" s="247" t="s">
        <v>161</v>
      </c>
      <c r="D31" s="244" t="s">
        <v>22</v>
      </c>
      <c r="E31" s="610" t="s">
        <v>36</v>
      </c>
      <c r="F31" s="611"/>
      <c r="G31" s="611"/>
      <c r="H31" s="611"/>
      <c r="I31" s="611"/>
      <c r="J31" s="611"/>
      <c r="K31" s="611"/>
      <c r="L31" s="612"/>
      <c r="M31" s="610" t="str">
        <f>$M$13</f>
        <v>2021年度評価用</v>
      </c>
      <c r="N31" s="611"/>
      <c r="O31" s="611"/>
      <c r="P31" s="611"/>
      <c r="Q31" s="611"/>
      <c r="R31" s="611"/>
      <c r="S31" s="611"/>
      <c r="T31" s="611"/>
      <c r="U31" s="304" t="s">
        <v>344</v>
      </c>
      <c r="V31" s="245" t="s">
        <v>321</v>
      </c>
      <c r="W31" s="114"/>
    </row>
    <row r="32" spans="2:26" ht="19.5" customHeight="1" x14ac:dyDescent="0.4">
      <c r="B32" s="667">
        <f>B28+1</f>
        <v>11</v>
      </c>
      <c r="C32" s="668" t="s">
        <v>154</v>
      </c>
      <c r="D32" s="670" t="s">
        <v>201</v>
      </c>
      <c r="E32" s="548" t="s">
        <v>33</v>
      </c>
      <c r="F32" s="549"/>
      <c r="G32" s="549"/>
      <c r="H32" s="550"/>
      <c r="I32" s="548" t="s">
        <v>319</v>
      </c>
      <c r="J32" s="549"/>
      <c r="K32" s="549"/>
      <c r="L32" s="551"/>
      <c r="M32" s="548" t="s">
        <v>33</v>
      </c>
      <c r="N32" s="549"/>
      <c r="O32" s="549"/>
      <c r="P32" s="550"/>
      <c r="Q32" s="548" t="s">
        <v>319</v>
      </c>
      <c r="R32" s="549"/>
      <c r="S32" s="549"/>
      <c r="T32" s="549"/>
      <c r="U32" s="305"/>
      <c r="V32" s="517" t="str">
        <f>IF(AND(X33="×",X28="〇"),Y33,"")</f>
        <v>建設業許可有無を選択・入力してください
（「あり」の場合は許可番号等も入力）</v>
      </c>
    </row>
    <row r="33" spans="2:25" ht="23.25" customHeight="1" x14ac:dyDescent="0.4">
      <c r="B33" s="659"/>
      <c r="C33" s="669"/>
      <c r="D33" s="661"/>
      <c r="E33" s="538" t="s">
        <v>152</v>
      </c>
      <c r="F33" s="528"/>
      <c r="G33" s="528"/>
      <c r="H33" s="654"/>
      <c r="I33" s="86" t="s">
        <v>17</v>
      </c>
      <c r="J33" s="223" t="s">
        <v>107</v>
      </c>
      <c r="K33" s="87" t="s">
        <v>18</v>
      </c>
      <c r="L33" s="221" t="s">
        <v>198</v>
      </c>
      <c r="M33" s="532"/>
      <c r="N33" s="533"/>
      <c r="O33" s="533"/>
      <c r="P33" s="585"/>
      <c r="Q33" s="86" t="s">
        <v>17</v>
      </c>
      <c r="R33" s="272"/>
      <c r="S33" s="87" t="s">
        <v>18</v>
      </c>
      <c r="T33" s="273"/>
      <c r="U33" s="306"/>
      <c r="V33" s="518"/>
      <c r="W33" s="113"/>
      <c r="X33" s="78" t="str">
        <f>IF(M33&lt;&gt;"","〇","×")</f>
        <v>×</v>
      </c>
      <c r="Y33" s="91" t="s">
        <v>346</v>
      </c>
    </row>
    <row r="34" spans="2:25" ht="19.5" customHeight="1" x14ac:dyDescent="0.4">
      <c r="B34" s="658">
        <f>B32+1</f>
        <v>12</v>
      </c>
      <c r="C34" s="655" t="s">
        <v>153</v>
      </c>
      <c r="D34" s="660" t="s">
        <v>156</v>
      </c>
      <c r="E34" s="617" t="s">
        <v>155</v>
      </c>
      <c r="F34" s="618"/>
      <c r="G34" s="618"/>
      <c r="H34" s="657"/>
      <c r="I34" s="617" t="s">
        <v>200</v>
      </c>
      <c r="J34" s="618"/>
      <c r="K34" s="618"/>
      <c r="L34" s="619"/>
      <c r="M34" s="617" t="s">
        <v>155</v>
      </c>
      <c r="N34" s="618"/>
      <c r="O34" s="618"/>
      <c r="P34" s="657"/>
      <c r="Q34" s="617" t="s">
        <v>200</v>
      </c>
      <c r="R34" s="618"/>
      <c r="S34" s="618"/>
      <c r="T34" s="618"/>
      <c r="U34" s="307"/>
      <c r="V34" s="159"/>
      <c r="W34" s="113"/>
    </row>
    <row r="35" spans="2:25" ht="31.9" customHeight="1" x14ac:dyDescent="0.4">
      <c r="B35" s="659"/>
      <c r="C35" s="656"/>
      <c r="D35" s="661"/>
      <c r="E35" s="620" t="s">
        <v>157</v>
      </c>
      <c r="F35" s="500"/>
      <c r="G35" s="500"/>
      <c r="H35" s="557"/>
      <c r="I35" s="621">
        <f ca="1">IF(E35="","",YEARFRAC(E35,$R$11))</f>
        <v>36.083333333333336</v>
      </c>
      <c r="J35" s="622"/>
      <c r="K35" s="622"/>
      <c r="L35" s="623"/>
      <c r="M35" s="662"/>
      <c r="N35" s="663"/>
      <c r="O35" s="663"/>
      <c r="P35" s="664"/>
      <c r="Q35" s="665" t="str">
        <f>IF(M35="","",ROUNDUP(YEARFRAC(M35,$R$11),1))</f>
        <v/>
      </c>
      <c r="R35" s="666"/>
      <c r="S35" s="666"/>
      <c r="T35" s="666"/>
      <c r="U35" s="308"/>
      <c r="V35" s="160" t="str">
        <f>IF(AND(X35="×",X33="〇"),Y35,"")</f>
        <v/>
      </c>
      <c r="X35" s="78" t="str">
        <f t="shared" ref="X35:X76" si="5">IF(M35&lt;&gt;"","〇","×")</f>
        <v>×</v>
      </c>
      <c r="Y35" s="1" t="s">
        <v>203</v>
      </c>
    </row>
    <row r="36" spans="2:25" ht="24" customHeight="1" x14ac:dyDescent="0.4">
      <c r="B36" s="85">
        <f t="shared" ref="B36" si="6">B34+1</f>
        <v>13</v>
      </c>
      <c r="C36" s="38" t="s">
        <v>1</v>
      </c>
      <c r="D36" s="41" t="s">
        <v>204</v>
      </c>
      <c r="E36" s="589">
        <v>1000</v>
      </c>
      <c r="F36" s="590"/>
      <c r="G36" s="590"/>
      <c r="H36" s="591"/>
      <c r="I36" s="23" t="s">
        <v>16</v>
      </c>
      <c r="J36" s="543"/>
      <c r="K36" s="453"/>
      <c r="L36" s="544"/>
      <c r="M36" s="545"/>
      <c r="N36" s="546"/>
      <c r="O36" s="546"/>
      <c r="P36" s="547"/>
      <c r="Q36" s="23" t="s">
        <v>16</v>
      </c>
      <c r="R36" s="543"/>
      <c r="S36" s="453"/>
      <c r="T36" s="453"/>
      <c r="U36" s="294"/>
      <c r="V36" s="160" t="str">
        <f t="shared" ref="V36:V37" si="7">IF(AND(X36="×",X35="〇"),Y36,"")</f>
        <v/>
      </c>
      <c r="X36" s="78" t="str">
        <f t="shared" si="5"/>
        <v>×</v>
      </c>
      <c r="Y36" s="1" t="s">
        <v>206</v>
      </c>
    </row>
    <row r="37" spans="2:25" ht="24" customHeight="1" x14ac:dyDescent="0.4">
      <c r="B37" s="88">
        <f>B36+1</f>
        <v>14</v>
      </c>
      <c r="C37" s="118" t="s">
        <v>2</v>
      </c>
      <c r="D37" s="42" t="s">
        <v>205</v>
      </c>
      <c r="E37" s="589">
        <v>24000</v>
      </c>
      <c r="F37" s="590"/>
      <c r="G37" s="590"/>
      <c r="H37" s="591"/>
      <c r="I37" s="23" t="s">
        <v>16</v>
      </c>
      <c r="J37" s="543"/>
      <c r="K37" s="453"/>
      <c r="L37" s="544"/>
      <c r="M37" s="545"/>
      <c r="N37" s="546"/>
      <c r="O37" s="546"/>
      <c r="P37" s="547"/>
      <c r="Q37" s="23" t="s">
        <v>16</v>
      </c>
      <c r="R37" s="543"/>
      <c r="S37" s="453"/>
      <c r="T37" s="453"/>
      <c r="U37" s="294"/>
      <c r="V37" s="160" t="str">
        <f t="shared" si="7"/>
        <v/>
      </c>
      <c r="X37" s="78" t="str">
        <f t="shared" si="5"/>
        <v>×</v>
      </c>
      <c r="Y37" s="1" t="s">
        <v>207</v>
      </c>
    </row>
    <row r="38" spans="2:25" ht="33" customHeight="1" x14ac:dyDescent="0.4">
      <c r="B38" s="85">
        <f>B37+1</f>
        <v>15</v>
      </c>
      <c r="C38" s="119" t="s">
        <v>46</v>
      </c>
      <c r="D38" s="43" t="s">
        <v>50</v>
      </c>
      <c r="E38" s="454" t="s">
        <v>24</v>
      </c>
      <c r="F38" s="455"/>
      <c r="G38" s="455"/>
      <c r="H38" s="120" t="s">
        <v>44</v>
      </c>
      <c r="I38" s="455" t="s">
        <v>39</v>
      </c>
      <c r="J38" s="455"/>
      <c r="K38" s="455"/>
      <c r="L38" s="456"/>
      <c r="M38" s="595" t="str">
        <f>IF(M18="","",M18)</f>
        <v/>
      </c>
      <c r="N38" s="596"/>
      <c r="O38" s="597"/>
      <c r="P38" s="120" t="s">
        <v>44</v>
      </c>
      <c r="Q38" s="594" t="str">
        <f>IF(Q18="","",Q18)</f>
        <v/>
      </c>
      <c r="R38" s="594"/>
      <c r="S38" s="594"/>
      <c r="T38" s="594"/>
      <c r="U38" s="309"/>
      <c r="V38" s="158" t="s">
        <v>372</v>
      </c>
      <c r="X38" s="78"/>
    </row>
    <row r="39" spans="2:25" ht="32.450000000000003" customHeight="1" thickBot="1" x14ac:dyDescent="0.45">
      <c r="B39" s="45">
        <f>B38+1</f>
        <v>16</v>
      </c>
      <c r="C39" s="117" t="s">
        <v>108</v>
      </c>
      <c r="D39" s="40" t="s">
        <v>109</v>
      </c>
      <c r="E39" s="496">
        <v>10</v>
      </c>
      <c r="F39" s="557"/>
      <c r="G39" s="23" t="s">
        <v>19</v>
      </c>
      <c r="H39" s="543"/>
      <c r="I39" s="453"/>
      <c r="J39" s="453"/>
      <c r="K39" s="453"/>
      <c r="L39" s="544"/>
      <c r="M39" s="592"/>
      <c r="N39" s="593"/>
      <c r="O39" s="23" t="s">
        <v>19</v>
      </c>
      <c r="P39" s="543"/>
      <c r="Q39" s="453"/>
      <c r="R39" s="453"/>
      <c r="S39" s="453"/>
      <c r="T39" s="453"/>
      <c r="U39" s="294"/>
      <c r="V39" s="160" t="str">
        <f>IF(AND(X39="×",X37="〇"),Y39,"")</f>
        <v/>
      </c>
      <c r="X39" s="78" t="str">
        <f t="shared" si="5"/>
        <v>×</v>
      </c>
      <c r="Y39" s="1" t="s">
        <v>415</v>
      </c>
    </row>
    <row r="40" spans="2:25" ht="20.100000000000001" hidden="1" customHeight="1" outlineLevel="1" x14ac:dyDescent="0.4">
      <c r="B40" s="37"/>
      <c r="C40" s="121" t="s">
        <v>118</v>
      </c>
      <c r="D40" s="41"/>
      <c r="E40" s="600"/>
      <c r="F40" s="601"/>
      <c r="G40" s="601"/>
      <c r="H40" s="601"/>
      <c r="I40" s="601"/>
      <c r="J40" s="601"/>
      <c r="K40" s="601"/>
      <c r="L40" s="602"/>
      <c r="M40" s="606"/>
      <c r="N40" s="607"/>
      <c r="O40" s="607"/>
      <c r="P40" s="607"/>
      <c r="Q40" s="607"/>
      <c r="R40" s="607"/>
      <c r="S40" s="607"/>
      <c r="T40" s="607"/>
      <c r="U40" s="310"/>
      <c r="V40" s="136"/>
      <c r="X40" s="78" t="str">
        <f t="shared" si="5"/>
        <v>×</v>
      </c>
    </row>
    <row r="41" spans="2:25" ht="20.100000000000001" hidden="1" customHeight="1" outlineLevel="1" thickBot="1" x14ac:dyDescent="0.45">
      <c r="B41" s="39"/>
      <c r="C41" s="122" t="s">
        <v>119</v>
      </c>
      <c r="D41" s="49"/>
      <c r="E41" s="603"/>
      <c r="F41" s="604"/>
      <c r="G41" s="604"/>
      <c r="H41" s="604"/>
      <c r="I41" s="604"/>
      <c r="J41" s="604"/>
      <c r="K41" s="604"/>
      <c r="L41" s="605"/>
      <c r="M41" s="608"/>
      <c r="N41" s="609"/>
      <c r="O41" s="609"/>
      <c r="P41" s="609"/>
      <c r="Q41" s="609"/>
      <c r="R41" s="609"/>
      <c r="S41" s="609"/>
      <c r="T41" s="609"/>
      <c r="U41" s="311"/>
      <c r="V41" s="137"/>
      <c r="X41" s="78" t="str">
        <f t="shared" si="5"/>
        <v>×</v>
      </c>
    </row>
    <row r="42" spans="2:25" s="15" customFormat="1" ht="27" customHeight="1" collapsed="1" thickBot="1" x14ac:dyDescent="0.45">
      <c r="B42" s="240" t="s">
        <v>28</v>
      </c>
      <c r="C42" s="248" t="s">
        <v>162</v>
      </c>
      <c r="D42" s="241" t="s">
        <v>22</v>
      </c>
      <c r="E42" s="679" t="s">
        <v>36</v>
      </c>
      <c r="F42" s="680"/>
      <c r="G42" s="680"/>
      <c r="H42" s="680"/>
      <c r="I42" s="680"/>
      <c r="J42" s="680"/>
      <c r="K42" s="680"/>
      <c r="L42" s="681"/>
      <c r="M42" s="679" t="str">
        <f>$M$13</f>
        <v>2021年度評価用</v>
      </c>
      <c r="N42" s="680"/>
      <c r="O42" s="680"/>
      <c r="P42" s="680"/>
      <c r="Q42" s="680"/>
      <c r="R42" s="680"/>
      <c r="S42" s="680"/>
      <c r="T42" s="680"/>
      <c r="U42" s="312" t="s">
        <v>344</v>
      </c>
      <c r="V42" s="242" t="s">
        <v>321</v>
      </c>
      <c r="W42" s="114"/>
      <c r="X42" s="79"/>
    </row>
    <row r="43" spans="2:25" ht="32.25" customHeight="1" x14ac:dyDescent="0.4">
      <c r="B43" s="46">
        <f>B39+1</f>
        <v>17</v>
      </c>
      <c r="C43" s="47" t="s">
        <v>347</v>
      </c>
      <c r="D43" s="48" t="s">
        <v>158</v>
      </c>
      <c r="E43" s="412">
        <v>8</v>
      </c>
      <c r="F43" s="586"/>
      <c r="G43" s="24" t="s">
        <v>20</v>
      </c>
      <c r="H43" s="587"/>
      <c r="I43" s="437"/>
      <c r="J43" s="437"/>
      <c r="K43" s="437"/>
      <c r="L43" s="588"/>
      <c r="M43" s="598"/>
      <c r="N43" s="599"/>
      <c r="O43" s="24" t="s">
        <v>20</v>
      </c>
      <c r="P43" s="587"/>
      <c r="Q43" s="437"/>
      <c r="R43" s="437"/>
      <c r="S43" s="437"/>
      <c r="T43" s="437"/>
      <c r="U43" s="313"/>
      <c r="V43" s="271" t="str">
        <f>IF(AND(X43="×",X37="〇"),Y43,"")</f>
        <v/>
      </c>
      <c r="X43" s="78" t="str">
        <f t="shared" si="5"/>
        <v>×</v>
      </c>
      <c r="Y43" s="1" t="s">
        <v>208</v>
      </c>
    </row>
    <row r="44" spans="2:25" ht="33" customHeight="1" x14ac:dyDescent="0.4">
      <c r="B44" s="519">
        <f>B43+1</f>
        <v>18</v>
      </c>
      <c r="C44" s="521" t="s">
        <v>110</v>
      </c>
      <c r="D44" s="523" t="s">
        <v>213</v>
      </c>
      <c r="E44" s="539" t="s">
        <v>111</v>
      </c>
      <c r="F44" s="540"/>
      <c r="G44" s="540"/>
      <c r="H44" s="535" t="s">
        <v>159</v>
      </c>
      <c r="I44" s="536"/>
      <c r="J44" s="536"/>
      <c r="K44" s="537"/>
      <c r="L44" s="123" t="s">
        <v>112</v>
      </c>
      <c r="M44" s="539" t="s">
        <v>111</v>
      </c>
      <c r="N44" s="540"/>
      <c r="O44" s="540"/>
      <c r="P44" s="535" t="s">
        <v>411</v>
      </c>
      <c r="Q44" s="536"/>
      <c r="R44" s="536"/>
      <c r="S44" s="537"/>
      <c r="T44" s="134" t="s">
        <v>112</v>
      </c>
      <c r="U44" s="314"/>
      <c r="V44" s="161" t="str">
        <f t="shared" ref="V44" si="8">IF(AND(X44="×",X43="〇"),Y44,"")</f>
        <v/>
      </c>
      <c r="X44" s="78" t="str">
        <f>IF(AND(M45&lt;&gt;"",P45&lt;&gt;""),"〇","×")</f>
        <v>×</v>
      </c>
      <c r="Y44" s="1" t="s">
        <v>209</v>
      </c>
    </row>
    <row r="45" spans="2:25" ht="23.25" customHeight="1" x14ac:dyDescent="0.4">
      <c r="B45" s="520">
        <f t="shared" ref="B45:B47" si="9">B44+1</f>
        <v>19</v>
      </c>
      <c r="C45" s="522"/>
      <c r="D45" s="524"/>
      <c r="E45" s="538">
        <v>15</v>
      </c>
      <c r="F45" s="529"/>
      <c r="G45" s="25" t="s">
        <v>20</v>
      </c>
      <c r="H45" s="538">
        <v>5</v>
      </c>
      <c r="I45" s="528"/>
      <c r="J45" s="529"/>
      <c r="K45" s="44" t="s">
        <v>20</v>
      </c>
      <c r="L45" s="222">
        <f>IFERROR(H45/E45,0)</f>
        <v>0.33333333333333331</v>
      </c>
      <c r="M45" s="532"/>
      <c r="N45" s="534"/>
      <c r="O45" s="25" t="s">
        <v>20</v>
      </c>
      <c r="P45" s="532"/>
      <c r="Q45" s="533"/>
      <c r="R45" s="534"/>
      <c r="S45" s="44" t="s">
        <v>20</v>
      </c>
      <c r="T45" s="135">
        <f>IFERROR(ROUNDUP(P45/M45,2),0)</f>
        <v>0</v>
      </c>
      <c r="U45" s="315"/>
      <c r="V45" s="157" t="s">
        <v>210</v>
      </c>
      <c r="X45" s="78"/>
    </row>
    <row r="46" spans="2:25" ht="33" customHeight="1" x14ac:dyDescent="0.4">
      <c r="B46" s="519">
        <f>B44+1</f>
        <v>19</v>
      </c>
      <c r="C46" s="521" t="s">
        <v>211</v>
      </c>
      <c r="D46" s="523" t="s">
        <v>217</v>
      </c>
      <c r="E46" s="539" t="s">
        <v>111</v>
      </c>
      <c r="F46" s="540"/>
      <c r="G46" s="541"/>
      <c r="H46" s="542" t="s">
        <v>160</v>
      </c>
      <c r="I46" s="536"/>
      <c r="J46" s="536"/>
      <c r="K46" s="536"/>
      <c r="L46" s="123" t="s">
        <v>113</v>
      </c>
      <c r="M46" s="539" t="s">
        <v>111</v>
      </c>
      <c r="N46" s="540"/>
      <c r="O46" s="540"/>
      <c r="P46" s="535" t="s">
        <v>412</v>
      </c>
      <c r="Q46" s="536"/>
      <c r="R46" s="536"/>
      <c r="S46" s="537"/>
      <c r="T46" s="134" t="s">
        <v>113</v>
      </c>
      <c r="U46" s="314"/>
      <c r="V46" s="161" t="str">
        <f>IF(AND(X46="×",X44="〇"),Y46,"")</f>
        <v/>
      </c>
      <c r="X46" s="78" t="str">
        <f>IF(AND(M47&lt;&gt;"",P47&lt;&gt;""),"〇","×")</f>
        <v>×</v>
      </c>
      <c r="Y46" s="91" t="s">
        <v>214</v>
      </c>
    </row>
    <row r="47" spans="2:25" ht="23.25" customHeight="1" x14ac:dyDescent="0.4">
      <c r="B47" s="520">
        <f t="shared" si="9"/>
        <v>20</v>
      </c>
      <c r="C47" s="522"/>
      <c r="D47" s="525"/>
      <c r="E47" s="526">
        <v>15</v>
      </c>
      <c r="F47" s="527"/>
      <c r="G47" s="25" t="s">
        <v>20</v>
      </c>
      <c r="H47" s="528">
        <v>7</v>
      </c>
      <c r="I47" s="528"/>
      <c r="J47" s="529"/>
      <c r="K47" s="25" t="s">
        <v>20</v>
      </c>
      <c r="L47" s="222">
        <f>IFERROR(H47/E47,0)</f>
        <v>0.46666666666666667</v>
      </c>
      <c r="M47" s="530">
        <f>M45</f>
        <v>0</v>
      </c>
      <c r="N47" s="531"/>
      <c r="O47" s="25" t="s">
        <v>20</v>
      </c>
      <c r="P47" s="532"/>
      <c r="Q47" s="533"/>
      <c r="R47" s="534"/>
      <c r="S47" s="44" t="s">
        <v>20</v>
      </c>
      <c r="T47" s="135">
        <f>IFERROR(ROUNDUP(P47/M47,2),0)</f>
        <v>0</v>
      </c>
      <c r="U47" s="315"/>
      <c r="V47" s="157" t="s">
        <v>210</v>
      </c>
      <c r="X47" s="78"/>
    </row>
    <row r="48" spans="2:25" ht="42" customHeight="1" thickBot="1" x14ac:dyDescent="0.45">
      <c r="B48" s="51">
        <f>B46+1</f>
        <v>20</v>
      </c>
      <c r="C48" s="52" t="s">
        <v>114</v>
      </c>
      <c r="D48" s="53" t="s">
        <v>215</v>
      </c>
      <c r="E48" s="496">
        <v>9.5</v>
      </c>
      <c r="F48" s="557"/>
      <c r="G48" s="23" t="s">
        <v>23</v>
      </c>
      <c r="H48" s="543"/>
      <c r="I48" s="453"/>
      <c r="J48" s="453"/>
      <c r="K48" s="453"/>
      <c r="L48" s="544"/>
      <c r="M48" s="592"/>
      <c r="N48" s="593"/>
      <c r="O48" s="23" t="s">
        <v>23</v>
      </c>
      <c r="P48" s="543"/>
      <c r="Q48" s="453"/>
      <c r="R48" s="453"/>
      <c r="S48" s="453"/>
      <c r="T48" s="453"/>
      <c r="U48" s="294"/>
      <c r="V48" s="162" t="str">
        <f>IF(AND(X48="×",X46="〇"),Y48,"")</f>
        <v/>
      </c>
      <c r="X48" s="78" t="str">
        <f t="shared" si="5"/>
        <v>×</v>
      </c>
      <c r="Y48" s="1" t="s">
        <v>216</v>
      </c>
    </row>
    <row r="49" spans="2:25" ht="20.100000000000001" hidden="1" customHeight="1" outlineLevel="1" x14ac:dyDescent="0.4">
      <c r="B49" s="51"/>
      <c r="C49" s="124" t="s">
        <v>120</v>
      </c>
      <c r="D49" s="53"/>
      <c r="E49" s="600"/>
      <c r="F49" s="601"/>
      <c r="G49" s="601"/>
      <c r="H49" s="601"/>
      <c r="I49" s="601"/>
      <c r="J49" s="601"/>
      <c r="K49" s="601"/>
      <c r="L49" s="602"/>
      <c r="M49" s="606"/>
      <c r="N49" s="607"/>
      <c r="O49" s="607"/>
      <c r="P49" s="607"/>
      <c r="Q49" s="607"/>
      <c r="R49" s="607"/>
      <c r="S49" s="607"/>
      <c r="T49" s="607"/>
      <c r="U49" s="294"/>
      <c r="V49" s="136"/>
      <c r="X49" s="78" t="str">
        <f t="shared" si="5"/>
        <v>×</v>
      </c>
    </row>
    <row r="50" spans="2:25" ht="20.100000000000001" hidden="1" customHeight="1" outlineLevel="1" thickBot="1" x14ac:dyDescent="0.45">
      <c r="B50" s="46"/>
      <c r="C50" s="125" t="s">
        <v>121</v>
      </c>
      <c r="D50" s="50"/>
      <c r="E50" s="603"/>
      <c r="F50" s="604"/>
      <c r="G50" s="604"/>
      <c r="H50" s="604"/>
      <c r="I50" s="604"/>
      <c r="J50" s="604"/>
      <c r="K50" s="604"/>
      <c r="L50" s="605"/>
      <c r="M50" s="608"/>
      <c r="N50" s="609"/>
      <c r="O50" s="609"/>
      <c r="P50" s="609"/>
      <c r="Q50" s="609"/>
      <c r="R50" s="609"/>
      <c r="S50" s="609"/>
      <c r="T50" s="609"/>
      <c r="U50" s="316"/>
      <c r="V50" s="137"/>
      <c r="X50" s="78" t="str">
        <f t="shared" si="5"/>
        <v>×</v>
      </c>
    </row>
    <row r="51" spans="2:25" s="15" customFormat="1" ht="27" customHeight="1" collapsed="1" thickBot="1" x14ac:dyDescent="0.45">
      <c r="B51" s="237" t="s">
        <v>28</v>
      </c>
      <c r="C51" s="249" t="s">
        <v>163</v>
      </c>
      <c r="D51" s="238" t="s">
        <v>22</v>
      </c>
      <c r="E51" s="682" t="s">
        <v>36</v>
      </c>
      <c r="F51" s="683"/>
      <c r="G51" s="683"/>
      <c r="H51" s="683"/>
      <c r="I51" s="683"/>
      <c r="J51" s="683"/>
      <c r="K51" s="683"/>
      <c r="L51" s="684"/>
      <c r="M51" s="682" t="str">
        <f>$M$13</f>
        <v>2021年度評価用</v>
      </c>
      <c r="N51" s="683"/>
      <c r="O51" s="683"/>
      <c r="P51" s="683"/>
      <c r="Q51" s="683"/>
      <c r="R51" s="683"/>
      <c r="S51" s="683"/>
      <c r="T51" s="683"/>
      <c r="U51" s="317" t="s">
        <v>344</v>
      </c>
      <c r="V51" s="239" t="s">
        <v>321</v>
      </c>
      <c r="W51" s="114"/>
      <c r="X51" s="79"/>
    </row>
    <row r="52" spans="2:25" ht="34.5" customHeight="1" x14ac:dyDescent="0.4">
      <c r="B52" s="229">
        <f>B48+1</f>
        <v>21</v>
      </c>
      <c r="C52" s="236" t="s">
        <v>414</v>
      </c>
      <c r="D52" s="232" t="s">
        <v>164</v>
      </c>
      <c r="E52" s="671" t="s">
        <v>196</v>
      </c>
      <c r="F52" s="672"/>
      <c r="G52" s="672"/>
      <c r="H52" s="673"/>
      <c r="I52" s="676"/>
      <c r="J52" s="677"/>
      <c r="K52" s="677"/>
      <c r="L52" s="678"/>
      <c r="M52" s="674"/>
      <c r="N52" s="631"/>
      <c r="O52" s="631"/>
      <c r="P52" s="675"/>
      <c r="Q52" s="676"/>
      <c r="R52" s="677"/>
      <c r="S52" s="677"/>
      <c r="T52" s="677"/>
      <c r="U52" s="266"/>
      <c r="V52" s="162" t="str">
        <f>IF(AND(X52="×",X48="〇"),Y52,"")</f>
        <v/>
      </c>
      <c r="X52" s="78" t="str">
        <f t="shared" si="5"/>
        <v>×</v>
      </c>
      <c r="Y52" s="1" t="s">
        <v>416</v>
      </c>
    </row>
    <row r="53" spans="2:25" ht="34.5" customHeight="1" x14ac:dyDescent="0.4">
      <c r="B53" s="230">
        <f>B52+1</f>
        <v>22</v>
      </c>
      <c r="C53" s="231" t="s">
        <v>116</v>
      </c>
      <c r="D53" s="233" t="s">
        <v>170</v>
      </c>
      <c r="E53" s="496" t="s">
        <v>152</v>
      </c>
      <c r="F53" s="500"/>
      <c r="G53" s="500"/>
      <c r="H53" s="638"/>
      <c r="I53" s="653"/>
      <c r="J53" s="559"/>
      <c r="K53" s="559"/>
      <c r="L53" s="560"/>
      <c r="M53" s="592"/>
      <c r="N53" s="441"/>
      <c r="O53" s="441"/>
      <c r="P53" s="442"/>
      <c r="Q53" s="653"/>
      <c r="R53" s="559"/>
      <c r="S53" s="559"/>
      <c r="T53" s="559"/>
      <c r="U53" s="294"/>
      <c r="V53" s="162" t="str">
        <f>IF(AND(X53="×",X52="〇"),Y53,"")</f>
        <v/>
      </c>
      <c r="X53" s="78" t="str">
        <f t="shared" si="5"/>
        <v>×</v>
      </c>
      <c r="Y53" s="91" t="s">
        <v>218</v>
      </c>
    </row>
    <row r="54" spans="2:25" ht="33" customHeight="1" x14ac:dyDescent="0.4">
      <c r="B54" s="634">
        <f>B53+1</f>
        <v>23</v>
      </c>
      <c r="C54" s="636" t="s">
        <v>334</v>
      </c>
      <c r="D54" s="234" t="s">
        <v>164</v>
      </c>
      <c r="E54" s="496" t="s">
        <v>152</v>
      </c>
      <c r="F54" s="500"/>
      <c r="G54" s="500"/>
      <c r="H54" s="638"/>
      <c r="I54" s="639" t="str">
        <f>IF(E55&lt;&gt;"その他","","※「その他」を選択した場合、
その団体名を以下に入力してください")</f>
        <v/>
      </c>
      <c r="J54" s="640"/>
      <c r="K54" s="640"/>
      <c r="L54" s="641"/>
      <c r="M54" s="592"/>
      <c r="N54" s="441"/>
      <c r="O54" s="441"/>
      <c r="P54" s="442"/>
      <c r="Q54" s="639" t="str">
        <f>IF(M55&lt;&gt;"その他","","※「その他」を選択した場合、
その団体名を以下に入力してください")</f>
        <v/>
      </c>
      <c r="R54" s="640"/>
      <c r="S54" s="640"/>
      <c r="T54" s="640"/>
      <c r="U54" s="318"/>
      <c r="V54" s="162" t="str">
        <f>IF(AND(X54="×",X53="〇"),Y54,"")</f>
        <v/>
      </c>
      <c r="X54" s="78" t="str">
        <f t="shared" si="5"/>
        <v>×</v>
      </c>
      <c r="Y54" s="91" t="s">
        <v>417</v>
      </c>
    </row>
    <row r="55" spans="2:25" ht="31.9" customHeight="1" thickBot="1" x14ac:dyDescent="0.45">
      <c r="B55" s="635">
        <f>B54+1</f>
        <v>24</v>
      </c>
      <c r="C55" s="637"/>
      <c r="D55" s="235" t="s">
        <v>413</v>
      </c>
      <c r="E55" s="647" t="s">
        <v>166</v>
      </c>
      <c r="F55" s="648"/>
      <c r="G55" s="648"/>
      <c r="H55" s="649"/>
      <c r="I55" s="642"/>
      <c r="J55" s="643"/>
      <c r="K55" s="643"/>
      <c r="L55" s="644"/>
      <c r="M55" s="650"/>
      <c r="N55" s="651"/>
      <c r="O55" s="651"/>
      <c r="P55" s="652"/>
      <c r="Q55" s="645"/>
      <c r="R55" s="646"/>
      <c r="S55" s="646"/>
      <c r="T55" s="646"/>
      <c r="U55" s="319"/>
      <c r="V55" s="163" t="str">
        <f>IF(AND(X55="×",X54="〇"),Y55,"")</f>
        <v/>
      </c>
      <c r="W55" s="113"/>
      <c r="X55" s="78" t="str">
        <f t="shared" si="5"/>
        <v>×</v>
      </c>
      <c r="Y55" s="91" t="s">
        <v>219</v>
      </c>
    </row>
    <row r="56" spans="2:25" ht="20.100000000000001" hidden="1" customHeight="1" outlineLevel="1" x14ac:dyDescent="0.4">
      <c r="B56" s="45"/>
      <c r="C56" s="126" t="s">
        <v>122</v>
      </c>
      <c r="D56" s="43"/>
      <c r="E56" s="57"/>
      <c r="F56" s="58"/>
      <c r="G56" s="59"/>
      <c r="H56" s="59"/>
      <c r="I56" s="59"/>
      <c r="J56" s="59"/>
      <c r="K56" s="59"/>
      <c r="L56" s="60"/>
      <c r="M56" s="61"/>
      <c r="N56" s="59"/>
      <c r="O56" s="59"/>
      <c r="P56" s="59"/>
      <c r="Q56" s="59"/>
      <c r="R56" s="59"/>
      <c r="S56" s="59"/>
      <c r="T56" s="59"/>
      <c r="U56" s="320"/>
      <c r="V56" s="115"/>
      <c r="X56" s="78" t="str">
        <f t="shared" si="5"/>
        <v>×</v>
      </c>
    </row>
    <row r="57" spans="2:25" ht="20.100000000000001" hidden="1" customHeight="1" outlineLevel="1" thickBot="1" x14ac:dyDescent="0.45">
      <c r="B57" s="54"/>
      <c r="C57" s="127" t="s">
        <v>123</v>
      </c>
      <c r="D57" s="55"/>
      <c r="E57" s="62"/>
      <c r="F57" s="63"/>
      <c r="G57" s="64"/>
      <c r="H57" s="64"/>
      <c r="I57" s="64"/>
      <c r="J57" s="64"/>
      <c r="K57" s="64"/>
      <c r="L57" s="65"/>
      <c r="M57" s="66"/>
      <c r="N57" s="64"/>
      <c r="O57" s="64"/>
      <c r="P57" s="64"/>
      <c r="Q57" s="64"/>
      <c r="R57" s="64"/>
      <c r="S57" s="64"/>
      <c r="T57" s="64"/>
      <c r="U57" s="321"/>
      <c r="V57" s="116"/>
      <c r="X57" s="78" t="str">
        <f t="shared" si="5"/>
        <v>×</v>
      </c>
    </row>
    <row r="58" spans="2:25" ht="18" customHeight="1" collapsed="1" thickBot="1" x14ac:dyDescent="0.45">
      <c r="B58" s="283" t="s">
        <v>368</v>
      </c>
      <c r="C58" s="153"/>
      <c r="D58" s="154"/>
      <c r="E58" s="152"/>
      <c r="F58" s="152"/>
      <c r="G58" s="152"/>
      <c r="H58" s="152"/>
      <c r="I58" s="155"/>
      <c r="J58" s="155"/>
      <c r="K58" s="155"/>
      <c r="L58" s="155"/>
      <c r="M58" s="152"/>
      <c r="N58" s="152"/>
      <c r="O58" s="152"/>
      <c r="P58" s="152"/>
      <c r="Q58" s="152"/>
      <c r="R58" s="152"/>
      <c r="S58" s="152"/>
      <c r="T58" s="152"/>
      <c r="U58" s="322"/>
      <c r="V58" s="154"/>
      <c r="W58" s="113"/>
      <c r="X58" s="78"/>
    </row>
    <row r="59" spans="2:25" s="15" customFormat="1" ht="27" customHeight="1" thickBot="1" x14ac:dyDescent="0.45">
      <c r="B59" s="141" t="s">
        <v>28</v>
      </c>
      <c r="C59" s="250" t="s">
        <v>193</v>
      </c>
      <c r="D59" s="142" t="s">
        <v>22</v>
      </c>
      <c r="E59" s="690" t="s">
        <v>36</v>
      </c>
      <c r="F59" s="691"/>
      <c r="G59" s="691"/>
      <c r="H59" s="691"/>
      <c r="I59" s="691"/>
      <c r="J59" s="691"/>
      <c r="K59" s="691"/>
      <c r="L59" s="692"/>
      <c r="M59" s="690" t="str">
        <f>$M$13</f>
        <v>2021年度評価用</v>
      </c>
      <c r="N59" s="691"/>
      <c r="O59" s="691"/>
      <c r="P59" s="691"/>
      <c r="Q59" s="691"/>
      <c r="R59" s="691"/>
      <c r="S59" s="691"/>
      <c r="T59" s="691"/>
      <c r="U59" s="323" t="s">
        <v>343</v>
      </c>
      <c r="V59" s="226" t="s">
        <v>320</v>
      </c>
      <c r="W59" s="114"/>
      <c r="X59" s="79" t="str">
        <f t="shared" si="5"/>
        <v>〇</v>
      </c>
    </row>
    <row r="60" spans="2:25" ht="29.25" customHeight="1" thickBot="1" x14ac:dyDescent="0.45">
      <c r="B60" s="704">
        <f>B54+1</f>
        <v>24</v>
      </c>
      <c r="C60" s="705" t="s">
        <v>360</v>
      </c>
      <c r="D60" s="334" t="s">
        <v>364</v>
      </c>
      <c r="E60" s="734">
        <v>20</v>
      </c>
      <c r="F60" s="735"/>
      <c r="G60" s="156" t="s">
        <v>20</v>
      </c>
      <c r="H60" s="708"/>
      <c r="I60" s="709"/>
      <c r="J60" s="709"/>
      <c r="K60" s="709"/>
      <c r="L60" s="710"/>
      <c r="M60" s="736"/>
      <c r="N60" s="737"/>
      <c r="O60" s="156" t="s">
        <v>20</v>
      </c>
      <c r="P60" s="708"/>
      <c r="Q60" s="709"/>
      <c r="R60" s="709"/>
      <c r="S60" s="709"/>
      <c r="T60" s="709"/>
      <c r="U60" s="324"/>
      <c r="V60" s="278" t="str">
        <f>IF(AND(X60="×",X59="〇"),Y60,"")</f>
        <v>全従業員数を入力してください</v>
      </c>
      <c r="X60" s="78" t="str">
        <f t="shared" ref="X60:X62" si="10">IF(M60&lt;&gt;"","〇","×")</f>
        <v>×</v>
      </c>
      <c r="Y60" s="1" t="s">
        <v>367</v>
      </c>
    </row>
    <row r="61" spans="2:25" ht="28.5" customHeight="1" thickTop="1" x14ac:dyDescent="0.4">
      <c r="B61" s="564">
        <f>B60+1</f>
        <v>25</v>
      </c>
      <c r="C61" s="567"/>
      <c r="D61" s="335" t="s">
        <v>361</v>
      </c>
      <c r="E61" s="569">
        <v>8</v>
      </c>
      <c r="F61" s="570"/>
      <c r="G61" s="336" t="s">
        <v>20</v>
      </c>
      <c r="H61" s="738"/>
      <c r="I61" s="716"/>
      <c r="J61" s="716"/>
      <c r="K61" s="716"/>
      <c r="L61" s="715"/>
      <c r="M61" s="574"/>
      <c r="N61" s="575"/>
      <c r="O61" s="24" t="s">
        <v>20</v>
      </c>
      <c r="P61" s="738"/>
      <c r="Q61" s="716"/>
      <c r="R61" s="716"/>
      <c r="S61" s="716"/>
      <c r="T61" s="715"/>
      <c r="U61" s="325"/>
      <c r="V61" s="279" t="str">
        <f t="shared" ref="V61:V62" si="11">IF(AND(X61="×",X60="〇"),Y61,"")</f>
        <v/>
      </c>
      <c r="X61" s="78" t="str">
        <f t="shared" si="10"/>
        <v>×</v>
      </c>
      <c r="Y61" s="1" t="s">
        <v>369</v>
      </c>
    </row>
    <row r="62" spans="2:25" ht="28.5" customHeight="1" x14ac:dyDescent="0.4">
      <c r="B62" s="564">
        <f>B61+1</f>
        <v>26</v>
      </c>
      <c r="C62" s="567"/>
      <c r="D62" s="337" t="s">
        <v>362</v>
      </c>
      <c r="E62" s="420">
        <v>7</v>
      </c>
      <c r="F62" s="576"/>
      <c r="G62" s="338" t="s">
        <v>20</v>
      </c>
      <c r="H62" s="693"/>
      <c r="I62" s="694"/>
      <c r="J62" s="694"/>
      <c r="K62" s="694"/>
      <c r="L62" s="695"/>
      <c r="M62" s="425"/>
      <c r="N62" s="580"/>
      <c r="O62" s="128" t="s">
        <v>20</v>
      </c>
      <c r="P62" s="693"/>
      <c r="Q62" s="694"/>
      <c r="R62" s="694"/>
      <c r="S62" s="694"/>
      <c r="T62" s="695"/>
      <c r="U62" s="326"/>
      <c r="V62" s="280" t="str">
        <f t="shared" si="11"/>
        <v/>
      </c>
      <c r="X62" s="78" t="str">
        <f t="shared" si="10"/>
        <v>×</v>
      </c>
      <c r="Y62" s="1" t="s">
        <v>370</v>
      </c>
    </row>
    <row r="63" spans="2:25" ht="28.5" customHeight="1" thickBot="1" x14ac:dyDescent="0.45">
      <c r="B63" s="565">
        <f>B62+1</f>
        <v>27</v>
      </c>
      <c r="C63" s="568"/>
      <c r="D63" s="339" t="s">
        <v>363</v>
      </c>
      <c r="E63" s="741">
        <f>E60-(E61+E62)</f>
        <v>5</v>
      </c>
      <c r="F63" s="742"/>
      <c r="G63" s="25" t="s">
        <v>20</v>
      </c>
      <c r="H63" s="696"/>
      <c r="I63" s="697"/>
      <c r="J63" s="697"/>
      <c r="K63" s="697"/>
      <c r="L63" s="698"/>
      <c r="M63" s="739">
        <f>M60-(M61+M62)</f>
        <v>0</v>
      </c>
      <c r="N63" s="740"/>
      <c r="O63" s="129" t="s">
        <v>20</v>
      </c>
      <c r="P63" s="696"/>
      <c r="Q63" s="697"/>
      <c r="R63" s="697"/>
      <c r="S63" s="697"/>
      <c r="T63" s="698"/>
      <c r="U63" s="327"/>
      <c r="V63" s="281"/>
      <c r="X63" s="78"/>
    </row>
    <row r="64" spans="2:25" ht="29.25" customHeight="1" thickBot="1" x14ac:dyDescent="0.45">
      <c r="B64" s="704">
        <f>B60+1</f>
        <v>25</v>
      </c>
      <c r="C64" s="705" t="s">
        <v>183</v>
      </c>
      <c r="D64" s="334" t="s">
        <v>371</v>
      </c>
      <c r="E64" s="706">
        <f>E43</f>
        <v>8</v>
      </c>
      <c r="F64" s="707"/>
      <c r="G64" s="156" t="s">
        <v>20</v>
      </c>
      <c r="H64" s="708"/>
      <c r="I64" s="709"/>
      <c r="J64" s="709"/>
      <c r="K64" s="709"/>
      <c r="L64" s="710"/>
      <c r="M64" s="711">
        <f>M43</f>
        <v>0</v>
      </c>
      <c r="N64" s="712"/>
      <c r="O64" s="156" t="s">
        <v>175</v>
      </c>
      <c r="P64" s="708"/>
      <c r="Q64" s="709"/>
      <c r="R64" s="709"/>
      <c r="S64" s="709"/>
      <c r="T64" s="709"/>
      <c r="U64" s="324"/>
      <c r="V64" s="277" t="s">
        <v>373</v>
      </c>
      <c r="X64" s="78"/>
    </row>
    <row r="65" spans="2:25" ht="28.5" customHeight="1" thickTop="1" x14ac:dyDescent="0.4">
      <c r="B65" s="564">
        <f>B64+1</f>
        <v>26</v>
      </c>
      <c r="C65" s="567"/>
      <c r="D65" s="335" t="s">
        <v>176</v>
      </c>
      <c r="E65" s="569">
        <v>2</v>
      </c>
      <c r="F65" s="570"/>
      <c r="G65" s="336" t="s">
        <v>20</v>
      </c>
      <c r="H65" s="713"/>
      <c r="I65" s="714"/>
      <c r="J65" s="714"/>
      <c r="K65" s="714"/>
      <c r="L65" s="715"/>
      <c r="M65" s="574"/>
      <c r="N65" s="575"/>
      <c r="O65" s="24" t="s">
        <v>175</v>
      </c>
      <c r="P65" s="713"/>
      <c r="Q65" s="714"/>
      <c r="R65" s="714"/>
      <c r="S65" s="714"/>
      <c r="T65" s="716"/>
      <c r="U65" s="325"/>
      <c r="V65" s="730" t="str">
        <f>IF(X65="×",Y65&amp;M64&amp;Y66,"")</f>
        <v/>
      </c>
      <c r="X65" s="78" t="str">
        <f>IF(AND(R68&gt;0,R68&lt;&gt;M64),"×","〇")</f>
        <v>〇</v>
      </c>
      <c r="Y65" s="91" t="s">
        <v>376</v>
      </c>
    </row>
    <row r="66" spans="2:25" ht="28.5" customHeight="1" x14ac:dyDescent="0.4">
      <c r="B66" s="564">
        <f>B65+1</f>
        <v>27</v>
      </c>
      <c r="C66" s="567"/>
      <c r="D66" s="337" t="s">
        <v>179</v>
      </c>
      <c r="E66" s="420">
        <v>3</v>
      </c>
      <c r="F66" s="576"/>
      <c r="G66" s="338" t="s">
        <v>20</v>
      </c>
      <c r="H66" s="721" t="s">
        <v>180</v>
      </c>
      <c r="I66" s="722"/>
      <c r="J66" s="722"/>
      <c r="K66" s="723"/>
      <c r="L66" s="340"/>
      <c r="M66" s="425"/>
      <c r="N66" s="580"/>
      <c r="O66" s="128" t="s">
        <v>175</v>
      </c>
      <c r="P66" s="721" t="s">
        <v>180</v>
      </c>
      <c r="Q66" s="722"/>
      <c r="R66" s="722"/>
      <c r="S66" s="723"/>
      <c r="T66" s="138"/>
      <c r="U66" s="326"/>
      <c r="V66" s="731"/>
      <c r="X66" s="78"/>
      <c r="Y66" s="91" t="s">
        <v>374</v>
      </c>
    </row>
    <row r="67" spans="2:25" ht="28.5" customHeight="1" x14ac:dyDescent="0.4">
      <c r="B67" s="564"/>
      <c r="C67" s="567"/>
      <c r="D67" s="337" t="s">
        <v>178</v>
      </c>
      <c r="E67" s="420">
        <v>1</v>
      </c>
      <c r="F67" s="576"/>
      <c r="G67" s="338" t="s">
        <v>20</v>
      </c>
      <c r="H67" s="719" t="s">
        <v>181</v>
      </c>
      <c r="I67" s="720"/>
      <c r="J67" s="724" t="s">
        <v>182</v>
      </c>
      <c r="K67" s="725"/>
      <c r="L67" s="340"/>
      <c r="M67" s="726"/>
      <c r="N67" s="580"/>
      <c r="O67" s="128" t="s">
        <v>175</v>
      </c>
      <c r="P67" s="719" t="s">
        <v>181</v>
      </c>
      <c r="Q67" s="720"/>
      <c r="R67" s="724" t="s">
        <v>182</v>
      </c>
      <c r="S67" s="725"/>
      <c r="T67" s="138"/>
      <c r="U67" s="326"/>
      <c r="V67" s="731" t="str">
        <f>IF(X67="×",Y67&amp;P45&amp;Y68,"")</f>
        <v/>
      </c>
      <c r="X67" s="78" t="str">
        <f>IF(AND(P68&gt;0,P68&lt;&gt;P45),"×","〇")</f>
        <v>〇</v>
      </c>
      <c r="Y67" s="91" t="s">
        <v>375</v>
      </c>
    </row>
    <row r="68" spans="2:25" ht="28.5" customHeight="1" x14ac:dyDescent="0.4">
      <c r="B68" s="565">
        <f>B66+1</f>
        <v>28</v>
      </c>
      <c r="C68" s="568"/>
      <c r="D68" s="339" t="s">
        <v>177</v>
      </c>
      <c r="E68" s="412">
        <v>2</v>
      </c>
      <c r="F68" s="586"/>
      <c r="G68" s="25" t="s">
        <v>20</v>
      </c>
      <c r="H68" s="341">
        <f>H45</f>
        <v>5</v>
      </c>
      <c r="I68" s="132" t="s">
        <v>175</v>
      </c>
      <c r="J68" s="341">
        <f>SUM(E65:F68)</f>
        <v>8</v>
      </c>
      <c r="K68" s="140" t="s">
        <v>175</v>
      </c>
      <c r="L68" s="342"/>
      <c r="M68" s="598"/>
      <c r="N68" s="599"/>
      <c r="O68" s="129" t="s">
        <v>175</v>
      </c>
      <c r="P68" s="275">
        <f>M67+M68</f>
        <v>0</v>
      </c>
      <c r="Q68" s="132" t="s">
        <v>175</v>
      </c>
      <c r="R68" s="276">
        <f>SUM(M65:N68)</f>
        <v>0</v>
      </c>
      <c r="S68" s="140" t="s">
        <v>175</v>
      </c>
      <c r="T68" s="139"/>
      <c r="U68" s="327"/>
      <c r="V68" s="732"/>
      <c r="X68" s="78"/>
      <c r="Y68" s="91" t="s">
        <v>374</v>
      </c>
    </row>
    <row r="69" spans="2:25" ht="23.25" customHeight="1" x14ac:dyDescent="0.4">
      <c r="B69" s="564">
        <f>B64+1</f>
        <v>26</v>
      </c>
      <c r="C69" s="685" t="s">
        <v>31</v>
      </c>
      <c r="D69" s="552" t="s">
        <v>184</v>
      </c>
      <c r="E69" s="569" t="s">
        <v>117</v>
      </c>
      <c r="F69" s="687"/>
      <c r="G69" s="687"/>
      <c r="H69" s="570"/>
      <c r="I69" s="688" t="s">
        <v>194</v>
      </c>
      <c r="J69" s="687"/>
      <c r="K69" s="687"/>
      <c r="L69" s="689"/>
      <c r="M69" s="574"/>
      <c r="N69" s="700"/>
      <c r="O69" s="700"/>
      <c r="P69" s="575"/>
      <c r="Q69" s="699"/>
      <c r="R69" s="700"/>
      <c r="S69" s="700"/>
      <c r="T69" s="700"/>
      <c r="U69" s="328"/>
      <c r="V69" s="718" t="str">
        <f>IF(AND(X69="×",X60="〇"),Y69,"")</f>
        <v/>
      </c>
      <c r="X69" s="78" t="str">
        <f t="shared" si="5"/>
        <v>×</v>
      </c>
      <c r="Y69" s="1" t="s">
        <v>377</v>
      </c>
    </row>
    <row r="70" spans="2:25" ht="23.25" customHeight="1" x14ac:dyDescent="0.4">
      <c r="B70" s="565"/>
      <c r="C70" s="568"/>
      <c r="D70" s="686"/>
      <c r="E70" s="538" t="s">
        <v>195</v>
      </c>
      <c r="F70" s="528"/>
      <c r="G70" s="528"/>
      <c r="H70" s="529"/>
      <c r="I70" s="701"/>
      <c r="J70" s="528"/>
      <c r="K70" s="528"/>
      <c r="L70" s="702"/>
      <c r="M70" s="532"/>
      <c r="N70" s="533"/>
      <c r="O70" s="533"/>
      <c r="P70" s="534"/>
      <c r="Q70" s="703"/>
      <c r="R70" s="533"/>
      <c r="S70" s="533"/>
      <c r="T70" s="533"/>
      <c r="U70" s="329"/>
      <c r="V70" s="743" t="str">
        <f t="shared" ref="V70:V74" si="12">IF(AND(X70="×",X69="〇"),Y70,"")</f>
        <v/>
      </c>
      <c r="X70" s="78"/>
    </row>
    <row r="71" spans="2:25" ht="23.25" customHeight="1" x14ac:dyDescent="0.4">
      <c r="B71" s="581">
        <f>B69+1</f>
        <v>27</v>
      </c>
      <c r="C71" s="583" t="s">
        <v>365</v>
      </c>
      <c r="D71" s="552" t="s">
        <v>174</v>
      </c>
      <c r="E71" s="554" t="s">
        <v>366</v>
      </c>
      <c r="F71" s="555"/>
      <c r="G71" s="555"/>
      <c r="H71" s="556"/>
      <c r="I71" s="554" t="s">
        <v>173</v>
      </c>
      <c r="J71" s="555"/>
      <c r="K71" s="555"/>
      <c r="L71" s="727"/>
      <c r="M71" s="554" t="s">
        <v>366</v>
      </c>
      <c r="N71" s="555"/>
      <c r="O71" s="555"/>
      <c r="P71" s="556"/>
      <c r="Q71" s="554" t="s">
        <v>173</v>
      </c>
      <c r="R71" s="555"/>
      <c r="S71" s="555"/>
      <c r="T71" s="555"/>
      <c r="U71" s="330"/>
      <c r="V71" s="733" t="str">
        <f>IF(AND(X72="×",X69="〇"),Y72,"")</f>
        <v/>
      </c>
      <c r="X71" s="78"/>
    </row>
    <row r="72" spans="2:25" ht="23.25" customHeight="1" x14ac:dyDescent="0.4">
      <c r="B72" s="582"/>
      <c r="C72" s="584"/>
      <c r="D72" s="553"/>
      <c r="E72" s="538" t="s">
        <v>152</v>
      </c>
      <c r="F72" s="528"/>
      <c r="G72" s="528"/>
      <c r="H72" s="654"/>
      <c r="I72" s="538">
        <v>80</v>
      </c>
      <c r="J72" s="528"/>
      <c r="K72" s="87" t="s">
        <v>172</v>
      </c>
      <c r="L72" s="343"/>
      <c r="M72" s="532"/>
      <c r="N72" s="533"/>
      <c r="O72" s="533"/>
      <c r="P72" s="585"/>
      <c r="Q72" s="532"/>
      <c r="R72" s="533"/>
      <c r="S72" s="87" t="s">
        <v>172</v>
      </c>
      <c r="T72" s="133"/>
      <c r="U72" s="331"/>
      <c r="V72" s="732" t="str">
        <f t="shared" si="12"/>
        <v/>
      </c>
      <c r="X72" s="78" t="str">
        <f t="shared" si="5"/>
        <v>×</v>
      </c>
      <c r="Y72" s="91" t="s">
        <v>378</v>
      </c>
    </row>
    <row r="73" spans="2:25" ht="23.25" customHeight="1" x14ac:dyDescent="0.4">
      <c r="B73" s="563">
        <f>B71+1</f>
        <v>28</v>
      </c>
      <c r="C73" s="566" t="s">
        <v>390</v>
      </c>
      <c r="D73" s="344" t="s">
        <v>4</v>
      </c>
      <c r="E73" s="569">
        <v>4</v>
      </c>
      <c r="F73" s="570"/>
      <c r="G73" s="24" t="s">
        <v>21</v>
      </c>
      <c r="H73" s="571"/>
      <c r="I73" s="572"/>
      <c r="J73" s="572"/>
      <c r="K73" s="572"/>
      <c r="L73" s="573"/>
      <c r="M73" s="574"/>
      <c r="N73" s="575"/>
      <c r="O73" s="24" t="s">
        <v>21</v>
      </c>
      <c r="P73" s="571"/>
      <c r="Q73" s="572"/>
      <c r="R73" s="572"/>
      <c r="S73" s="572"/>
      <c r="T73" s="572"/>
      <c r="U73" s="328"/>
      <c r="V73" s="717" t="str">
        <f t="shared" si="12"/>
        <v/>
      </c>
      <c r="X73" s="78" t="str">
        <f>IF(SUM(M73:N75)&lt;&gt;0,"〇","×")</f>
        <v>×</v>
      </c>
      <c r="Y73" s="1" t="s">
        <v>379</v>
      </c>
    </row>
    <row r="74" spans="2:25" ht="23.25" customHeight="1" x14ac:dyDescent="0.4">
      <c r="B74" s="564"/>
      <c r="C74" s="567"/>
      <c r="D74" s="345" t="s">
        <v>3</v>
      </c>
      <c r="E74" s="420">
        <v>1</v>
      </c>
      <c r="F74" s="576"/>
      <c r="G74" s="128" t="s">
        <v>21</v>
      </c>
      <c r="H74" s="577"/>
      <c r="I74" s="578"/>
      <c r="J74" s="578"/>
      <c r="K74" s="578"/>
      <c r="L74" s="579"/>
      <c r="M74" s="425"/>
      <c r="N74" s="580"/>
      <c r="O74" s="128" t="s">
        <v>21</v>
      </c>
      <c r="P74" s="577"/>
      <c r="Q74" s="578"/>
      <c r="R74" s="578"/>
      <c r="S74" s="578"/>
      <c r="T74" s="578"/>
      <c r="U74" s="328"/>
      <c r="V74" s="718" t="str">
        <f t="shared" si="12"/>
        <v/>
      </c>
      <c r="X74" s="78"/>
    </row>
    <row r="75" spans="2:25" ht="23.25" customHeight="1" x14ac:dyDescent="0.4">
      <c r="B75" s="564"/>
      <c r="C75" s="567"/>
      <c r="D75" s="346" t="s">
        <v>5</v>
      </c>
      <c r="E75" s="420">
        <v>0</v>
      </c>
      <c r="F75" s="576"/>
      <c r="G75" s="128" t="s">
        <v>21</v>
      </c>
      <c r="H75" s="130"/>
      <c r="I75" s="131"/>
      <c r="J75" s="131"/>
      <c r="K75" s="131"/>
      <c r="L75" s="347"/>
      <c r="M75" s="425"/>
      <c r="N75" s="580"/>
      <c r="O75" s="128" t="s">
        <v>21</v>
      </c>
      <c r="P75" s="130"/>
      <c r="Q75" s="131"/>
      <c r="R75" s="131"/>
      <c r="S75" s="131"/>
      <c r="T75" s="131"/>
      <c r="U75" s="328"/>
      <c r="V75" s="718"/>
      <c r="X75" s="78"/>
    </row>
    <row r="76" spans="2:25" ht="23.25" customHeight="1" x14ac:dyDescent="0.4">
      <c r="B76" s="565"/>
      <c r="C76" s="568"/>
      <c r="D76" s="348" t="s">
        <v>389</v>
      </c>
      <c r="E76" s="496">
        <v>60</v>
      </c>
      <c r="F76" s="557"/>
      <c r="G76" s="23" t="s">
        <v>20</v>
      </c>
      <c r="H76" s="558"/>
      <c r="I76" s="559"/>
      <c r="J76" s="559"/>
      <c r="K76" s="559"/>
      <c r="L76" s="560"/>
      <c r="M76" s="561"/>
      <c r="N76" s="562"/>
      <c r="O76" s="23" t="s">
        <v>20</v>
      </c>
      <c r="P76" s="558"/>
      <c r="Q76" s="559"/>
      <c r="R76" s="559"/>
      <c r="S76" s="559"/>
      <c r="T76" s="559"/>
      <c r="U76" s="332"/>
      <c r="V76" s="282" t="str">
        <f>IF(AND(X76="×",X73="〇"),Y76,"")</f>
        <v/>
      </c>
      <c r="X76" s="78" t="str">
        <f t="shared" si="5"/>
        <v>×</v>
      </c>
      <c r="Y76" s="1" t="s">
        <v>380</v>
      </c>
    </row>
    <row r="77" spans="2:25" ht="28.5" customHeight="1" thickBot="1" x14ac:dyDescent="0.45">
      <c r="B77" s="349">
        <v>29</v>
      </c>
      <c r="C77" s="350" t="s">
        <v>391</v>
      </c>
      <c r="D77" s="351" t="s">
        <v>392</v>
      </c>
      <c r="E77" s="728" t="s">
        <v>395</v>
      </c>
      <c r="F77" s="729"/>
      <c r="G77" s="729"/>
      <c r="H77" s="729"/>
      <c r="I77" s="286"/>
      <c r="J77" s="286"/>
      <c r="K77" s="286"/>
      <c r="L77" s="287"/>
      <c r="M77" s="650"/>
      <c r="N77" s="651"/>
      <c r="O77" s="651"/>
      <c r="P77" s="651"/>
      <c r="Q77" s="286"/>
      <c r="R77" s="286"/>
      <c r="S77" s="286"/>
      <c r="T77" s="287"/>
      <c r="U77" s="333"/>
      <c r="V77" s="288" t="str">
        <f>IF(AND(X77="×",X76="〇"),Y77,"")</f>
        <v/>
      </c>
      <c r="X77" s="78" t="str">
        <f t="shared" ref="X77" si="13">IF(M77&lt;&gt;"","〇","×")</f>
        <v>×</v>
      </c>
      <c r="Y77" s="1" t="s">
        <v>398</v>
      </c>
    </row>
  </sheetData>
  <sheetProtection sheet="1" selectLockedCells="1"/>
  <autoFilter ref="B13:V77" xr:uid="{7F099C9D-8017-4BF6-88D5-6807B07F0811}">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autoFilter>
  <mergeCells count="250">
    <mergeCell ref="E77:H77"/>
    <mergeCell ref="M77:P77"/>
    <mergeCell ref="V65:V66"/>
    <mergeCell ref="V67:V68"/>
    <mergeCell ref="V71:V72"/>
    <mergeCell ref="B60:B63"/>
    <mergeCell ref="C60:C63"/>
    <mergeCell ref="E60:F60"/>
    <mergeCell ref="H60:L60"/>
    <mergeCell ref="M60:N60"/>
    <mergeCell ref="P60:T60"/>
    <mergeCell ref="E61:F61"/>
    <mergeCell ref="H61:L61"/>
    <mergeCell ref="M61:N61"/>
    <mergeCell ref="P61:T61"/>
    <mergeCell ref="E62:F62"/>
    <mergeCell ref="M62:N62"/>
    <mergeCell ref="M63:N63"/>
    <mergeCell ref="E63:F63"/>
    <mergeCell ref="H62:L62"/>
    <mergeCell ref="H63:L63"/>
    <mergeCell ref="B69:B70"/>
    <mergeCell ref="V69:V70"/>
    <mergeCell ref="M69:P69"/>
    <mergeCell ref="V73:V75"/>
    <mergeCell ref="H67:I67"/>
    <mergeCell ref="H66:K66"/>
    <mergeCell ref="J67:K67"/>
    <mergeCell ref="P66:S66"/>
    <mergeCell ref="P67:Q67"/>
    <mergeCell ref="R67:S67"/>
    <mergeCell ref="M67:N67"/>
    <mergeCell ref="E71:H71"/>
    <mergeCell ref="I71:L71"/>
    <mergeCell ref="E72:H72"/>
    <mergeCell ref="I72:J72"/>
    <mergeCell ref="B64:B68"/>
    <mergeCell ref="C64:C68"/>
    <mergeCell ref="E64:F64"/>
    <mergeCell ref="H64:L64"/>
    <mergeCell ref="M64:N64"/>
    <mergeCell ref="P64:T64"/>
    <mergeCell ref="E65:F65"/>
    <mergeCell ref="H65:L65"/>
    <mergeCell ref="M65:N65"/>
    <mergeCell ref="P65:T65"/>
    <mergeCell ref="E66:F66"/>
    <mergeCell ref="M66:N66"/>
    <mergeCell ref="C69:C70"/>
    <mergeCell ref="D69:D70"/>
    <mergeCell ref="E69:H69"/>
    <mergeCell ref="I69:L69"/>
    <mergeCell ref="E59:L59"/>
    <mergeCell ref="M59:T59"/>
    <mergeCell ref="E68:F68"/>
    <mergeCell ref="M68:N68"/>
    <mergeCell ref="E67:F67"/>
    <mergeCell ref="P62:T62"/>
    <mergeCell ref="P63:T63"/>
    <mergeCell ref="Q69:T69"/>
    <mergeCell ref="E70:H70"/>
    <mergeCell ref="I70:L70"/>
    <mergeCell ref="M70:P70"/>
    <mergeCell ref="Q70:T70"/>
    <mergeCell ref="E49:L49"/>
    <mergeCell ref="E50:L50"/>
    <mergeCell ref="M49:T49"/>
    <mergeCell ref="M50:T50"/>
    <mergeCell ref="E52:H52"/>
    <mergeCell ref="M52:P52"/>
    <mergeCell ref="I52:L52"/>
    <mergeCell ref="Q52:T52"/>
    <mergeCell ref="E42:L42"/>
    <mergeCell ref="M42:T42"/>
    <mergeCell ref="E51:L51"/>
    <mergeCell ref="M51:T51"/>
    <mergeCell ref="E44:G44"/>
    <mergeCell ref="H45:J45"/>
    <mergeCell ref="H44:K44"/>
    <mergeCell ref="M44:O44"/>
    <mergeCell ref="E48:F48"/>
    <mergeCell ref="H48:L48"/>
    <mergeCell ref="M48:N48"/>
    <mergeCell ref="P48:T48"/>
    <mergeCell ref="E33:H33"/>
    <mergeCell ref="C34:C35"/>
    <mergeCell ref="E34:H34"/>
    <mergeCell ref="M33:P33"/>
    <mergeCell ref="B34:B35"/>
    <mergeCell ref="D34:D35"/>
    <mergeCell ref="M34:P34"/>
    <mergeCell ref="Q34:T34"/>
    <mergeCell ref="M35:P35"/>
    <mergeCell ref="Q35:T35"/>
    <mergeCell ref="B32:B33"/>
    <mergeCell ref="C32:C33"/>
    <mergeCell ref="D32:D33"/>
    <mergeCell ref="M32:P32"/>
    <mergeCell ref="E24:H24"/>
    <mergeCell ref="I24:L24"/>
    <mergeCell ref="M24:P24"/>
    <mergeCell ref="Q24:T24"/>
    <mergeCell ref="B25:B27"/>
    <mergeCell ref="C25:C27"/>
    <mergeCell ref="E25:F25"/>
    <mergeCell ref="K25:L25"/>
    <mergeCell ref="M25:N25"/>
    <mergeCell ref="S25:T25"/>
    <mergeCell ref="E26:H26"/>
    <mergeCell ref="J26:L26"/>
    <mergeCell ref="M26:P26"/>
    <mergeCell ref="R26:T26"/>
    <mergeCell ref="E27:H27"/>
    <mergeCell ref="J27:L27"/>
    <mergeCell ref="M27:P27"/>
    <mergeCell ref="R27:T27"/>
    <mergeCell ref="J20:L20"/>
    <mergeCell ref="N20:P20"/>
    <mergeCell ref="R20:T20"/>
    <mergeCell ref="B21:B23"/>
    <mergeCell ref="E21:F21"/>
    <mergeCell ref="I21:L21"/>
    <mergeCell ref="M21:N21"/>
    <mergeCell ref="Q21:T21"/>
    <mergeCell ref="E22:H22"/>
    <mergeCell ref="I22:L22"/>
    <mergeCell ref="M22:P22"/>
    <mergeCell ref="Q22:T22"/>
    <mergeCell ref="E23:L23"/>
    <mergeCell ref="M23:T23"/>
    <mergeCell ref="C21:C23"/>
    <mergeCell ref="B14:B15"/>
    <mergeCell ref="E14:L14"/>
    <mergeCell ref="M14:T14"/>
    <mergeCell ref="E15:L15"/>
    <mergeCell ref="M15:T15"/>
    <mergeCell ref="E18:G18"/>
    <mergeCell ref="I18:L18"/>
    <mergeCell ref="M18:O18"/>
    <mergeCell ref="Q18:T18"/>
    <mergeCell ref="E17:G17"/>
    <mergeCell ref="H17:L17"/>
    <mergeCell ref="M17:O17"/>
    <mergeCell ref="P17:T17"/>
    <mergeCell ref="C14:C15"/>
    <mergeCell ref="B54:B55"/>
    <mergeCell ref="C54:C55"/>
    <mergeCell ref="E54:H54"/>
    <mergeCell ref="I54:L54"/>
    <mergeCell ref="M54:P54"/>
    <mergeCell ref="Q54:T54"/>
    <mergeCell ref="I55:L55"/>
    <mergeCell ref="Q55:T55"/>
    <mergeCell ref="E53:H53"/>
    <mergeCell ref="M53:P53"/>
    <mergeCell ref="E55:H55"/>
    <mergeCell ref="M55:P55"/>
    <mergeCell ref="I53:L53"/>
    <mergeCell ref="Q53:T53"/>
    <mergeCell ref="E31:L31"/>
    <mergeCell ref="M31:T31"/>
    <mergeCell ref="P11:Q11"/>
    <mergeCell ref="R11:T11"/>
    <mergeCell ref="E36:H36"/>
    <mergeCell ref="I34:L34"/>
    <mergeCell ref="E35:H35"/>
    <mergeCell ref="I35:L35"/>
    <mergeCell ref="Q32:T32"/>
    <mergeCell ref="E29:L29"/>
    <mergeCell ref="E30:L30"/>
    <mergeCell ref="M29:T29"/>
    <mergeCell ref="M30:T30"/>
    <mergeCell ref="E28:H28"/>
    <mergeCell ref="I28:L28"/>
    <mergeCell ref="M28:P28"/>
    <mergeCell ref="Q28:T28"/>
    <mergeCell ref="E13:L13"/>
    <mergeCell ref="M13:T13"/>
    <mergeCell ref="E19:F19"/>
    <mergeCell ref="G19:L19"/>
    <mergeCell ref="M19:N19"/>
    <mergeCell ref="O19:T19"/>
    <mergeCell ref="F20:H20"/>
    <mergeCell ref="H39:L39"/>
    <mergeCell ref="E43:F43"/>
    <mergeCell ref="H43:L43"/>
    <mergeCell ref="E37:H37"/>
    <mergeCell ref="J37:L37"/>
    <mergeCell ref="M37:P37"/>
    <mergeCell ref="R37:T37"/>
    <mergeCell ref="P39:T39"/>
    <mergeCell ref="E39:F39"/>
    <mergeCell ref="M39:N39"/>
    <mergeCell ref="Q38:T38"/>
    <mergeCell ref="E38:G38"/>
    <mergeCell ref="M38:O38"/>
    <mergeCell ref="M43:N43"/>
    <mergeCell ref="P43:T43"/>
    <mergeCell ref="I38:L38"/>
    <mergeCell ref="E40:L40"/>
    <mergeCell ref="E41:L41"/>
    <mergeCell ref="M40:T40"/>
    <mergeCell ref="M41:T41"/>
    <mergeCell ref="D71:D72"/>
    <mergeCell ref="M71:P71"/>
    <mergeCell ref="E76:F76"/>
    <mergeCell ref="H76:L76"/>
    <mergeCell ref="M76:N76"/>
    <mergeCell ref="P76:T76"/>
    <mergeCell ref="B73:B76"/>
    <mergeCell ref="C73:C76"/>
    <mergeCell ref="E73:F73"/>
    <mergeCell ref="H73:L73"/>
    <mergeCell ref="M73:N73"/>
    <mergeCell ref="P73:T73"/>
    <mergeCell ref="E74:F74"/>
    <mergeCell ref="H74:L74"/>
    <mergeCell ref="M74:N74"/>
    <mergeCell ref="P74:T74"/>
    <mergeCell ref="E75:F75"/>
    <mergeCell ref="M75:N75"/>
    <mergeCell ref="B71:B72"/>
    <mergeCell ref="C71:C72"/>
    <mergeCell ref="Q72:R72"/>
    <mergeCell ref="Q71:T71"/>
    <mergeCell ref="M72:P72"/>
    <mergeCell ref="V32:V33"/>
    <mergeCell ref="B46:B47"/>
    <mergeCell ref="B44:B45"/>
    <mergeCell ref="C44:C45"/>
    <mergeCell ref="D44:D45"/>
    <mergeCell ref="D46:D47"/>
    <mergeCell ref="E47:F47"/>
    <mergeCell ref="H47:J47"/>
    <mergeCell ref="M47:N47"/>
    <mergeCell ref="P47:R47"/>
    <mergeCell ref="P44:S44"/>
    <mergeCell ref="P45:R45"/>
    <mergeCell ref="E45:F45"/>
    <mergeCell ref="M45:N45"/>
    <mergeCell ref="C46:C47"/>
    <mergeCell ref="E46:G46"/>
    <mergeCell ref="H46:K46"/>
    <mergeCell ref="M46:O46"/>
    <mergeCell ref="P46:S46"/>
    <mergeCell ref="J36:L36"/>
    <mergeCell ref="M36:P36"/>
    <mergeCell ref="R36:T36"/>
    <mergeCell ref="E32:H32"/>
    <mergeCell ref="I32:L32"/>
  </mergeCells>
  <phoneticPr fontId="4"/>
  <conditionalFormatting sqref="M28">
    <cfRule type="containsBlanks" dxfId="27" priority="14">
      <formula>LEN(TRIM(M28))=0</formula>
    </cfRule>
  </conditionalFormatting>
  <conditionalFormatting sqref="M38 M73:N76">
    <cfRule type="containsBlanks" dxfId="26" priority="49">
      <formula>LEN(TRIM(M38))=0</formula>
    </cfRule>
  </conditionalFormatting>
  <conditionalFormatting sqref="M60:N62">
    <cfRule type="containsBlanks" dxfId="25" priority="51">
      <formula>LEN(TRIM(M60))=0</formula>
    </cfRule>
  </conditionalFormatting>
  <conditionalFormatting sqref="M63:N63">
    <cfRule type="cellIs" dxfId="24" priority="4" operator="lessThan">
      <formula>0</formula>
    </cfRule>
  </conditionalFormatting>
  <conditionalFormatting sqref="M65:N68">
    <cfRule type="expression" dxfId="23" priority="26">
      <formula>$R$68=$M$64</formula>
    </cfRule>
    <cfRule type="containsBlanks" dxfId="22" priority="27">
      <formula>LEN(TRIM(M65))=0</formula>
    </cfRule>
  </conditionalFormatting>
  <conditionalFormatting sqref="M73:N75">
    <cfRule type="expression" dxfId="21" priority="54">
      <formula>SUM($M$73:$N$75)&gt;0</formula>
    </cfRule>
  </conditionalFormatting>
  <conditionalFormatting sqref="M33:P33 M35:P37 M39:N39 M43:N43 M45:N45 P45:R45 P47:R47 M48:N48 M52:P54">
    <cfRule type="containsBlanks" dxfId="20" priority="44">
      <formula>LEN(TRIM(M33))=0</formula>
    </cfRule>
  </conditionalFormatting>
  <conditionalFormatting sqref="M52:P52">
    <cfRule type="containsText" dxfId="19" priority="40" operator="containsText" text="あり">
      <formula>NOT(ISERROR(SEARCH("あり",M52)))</formula>
    </cfRule>
  </conditionalFormatting>
  <conditionalFormatting sqref="M55:P55">
    <cfRule type="expression" dxfId="18" priority="42">
      <formula>AND($M$54="あり",$M$55="")</formula>
    </cfRule>
  </conditionalFormatting>
  <conditionalFormatting sqref="M72:P72">
    <cfRule type="containsBlanks" dxfId="17" priority="24">
      <formula>LEN(TRIM(M72))=0</formula>
    </cfRule>
  </conditionalFormatting>
  <conditionalFormatting sqref="M77:P77">
    <cfRule type="containsBlanks" dxfId="16" priority="55">
      <formula>LEN(TRIM(M77))=0</formula>
    </cfRule>
  </conditionalFormatting>
  <conditionalFormatting sqref="M14:T15 N16 P16 R16 M18 M19:N19 N20:P20 R20:T20 M21:N21 P21 M22:P22 M23:T23 M24:P24 M25:N25 P25 R25 M26:P27 R26:T27">
    <cfRule type="containsBlanks" dxfId="15" priority="15">
      <formula>LEN(TRIM(M14))=0</formula>
    </cfRule>
  </conditionalFormatting>
  <conditionalFormatting sqref="M69:T70">
    <cfRule type="expression" dxfId="14" priority="22">
      <formula>COUNTA($M$69:$T$70)&gt;0</formula>
    </cfRule>
    <cfRule type="containsBlanks" dxfId="13" priority="25">
      <formula>LEN(TRIM(M69))=0</formula>
    </cfRule>
    <cfRule type="duplicateValues" dxfId="12" priority="34"/>
  </conditionalFormatting>
  <conditionalFormatting sqref="P68">
    <cfRule type="expression" dxfId="11" priority="2">
      <formula>AND($P$68&lt;&gt;0,$P$68&lt;&gt;$P$45)</formula>
    </cfRule>
  </conditionalFormatting>
  <conditionalFormatting sqref="P17:T17">
    <cfRule type="containsText" dxfId="10" priority="11" operator="containsText" text="いない">
      <formula>NOT(ISERROR(SEARCH("いない",P17)))</formula>
    </cfRule>
    <cfRule type="containsBlanks" dxfId="9" priority="12">
      <formula>LEN(TRIM(P17))=0</formula>
    </cfRule>
  </conditionalFormatting>
  <conditionalFormatting sqref="Q72:R72">
    <cfRule type="expression" dxfId="8" priority="21">
      <formula>AND($M$72="あり",$Q$72="")</formula>
    </cfRule>
  </conditionalFormatting>
  <conditionalFormatting sqref="Q18:T18">
    <cfRule type="expression" dxfId="7" priority="13">
      <formula>AND($M$18="会員",$Q$18="")</formula>
    </cfRule>
  </conditionalFormatting>
  <conditionalFormatting sqref="Q38:T38">
    <cfRule type="expression" dxfId="6" priority="10">
      <formula>AND($M$18="会員",$Q$18="")</formula>
    </cfRule>
  </conditionalFormatting>
  <conditionalFormatting sqref="Q55:T55">
    <cfRule type="expression" dxfId="5" priority="41">
      <formula>AND($M$55="その他",$Q$55="")</formula>
    </cfRule>
  </conditionalFormatting>
  <conditionalFormatting sqref="R33 T33">
    <cfRule type="expression" dxfId="4" priority="43">
      <formula>AND($M$33="あり",$R$33="")</formula>
    </cfRule>
  </conditionalFormatting>
  <conditionalFormatting sqref="R68">
    <cfRule type="expression" dxfId="3" priority="3">
      <formula>AND($R$68&lt;&gt;0,$R$68&lt;&gt;$M$64)</formula>
    </cfRule>
  </conditionalFormatting>
  <conditionalFormatting sqref="R11:T11">
    <cfRule type="expression" dxfId="2" priority="1">
      <formula>$R$11&lt;&gt;$AA$10</formula>
    </cfRule>
  </conditionalFormatting>
  <conditionalFormatting sqref="T33">
    <cfRule type="expression" dxfId="1" priority="28">
      <formula>AND($R$33&lt;&gt;"",$T$33="")</formula>
    </cfRule>
  </conditionalFormatting>
  <dataValidations count="25">
    <dataValidation type="list" allowBlank="1" showInputMessage="1" showErrorMessage="1" sqref="E22:H22 M22:P22" xr:uid="{E8199EE5-BE82-4CA8-B638-DD90EF4B617D}">
      <formula1>都道府県名</formula1>
    </dataValidation>
    <dataValidation type="list" allowBlank="1" showInputMessage="1" showErrorMessage="1" sqref="E19:F19 M19:N19" xr:uid="{F5DCAFA2-2056-4EE2-99F6-7EC41570C4BC}">
      <formula1>決算月</formula1>
    </dataValidation>
    <dataValidation type="list" allowBlank="1" showInputMessage="1" showErrorMessage="1" sqref="I38:L38 I18:L18 Q18:U18" xr:uid="{B8C242C9-DB7E-4638-B304-17F29D9A3A98}">
      <formula1>構成団体一覧</formula1>
    </dataValidation>
    <dataValidation type="list" allowBlank="1" showInputMessage="1" showErrorMessage="1" sqref="E38:G38 E18:G18 M18" xr:uid="{D5480085-31EC-4321-B426-46835209D025}">
      <formula1>区分</formula1>
    </dataValidation>
    <dataValidation type="list" allowBlank="1" showInputMessage="1" showErrorMessage="1" sqref="E33:H33 M33:P33 E52:H54 M72:P72 E72:H72 M53:P53" xr:uid="{3248AA75-1C90-4A92-B091-D406E12B8A9B}">
      <formula1>"あり,なし"</formula1>
    </dataValidation>
    <dataValidation type="list" allowBlank="1" showInputMessage="1" showErrorMessage="1" sqref="E55:H55 M55:P55" xr:uid="{926871F1-3EAE-4E22-AD87-503906B87399}">
      <formula1>安全関係団体</formula1>
    </dataValidation>
    <dataValidation type="list" allowBlank="1" showInputMessage="1" showErrorMessage="1" sqref="M28 E28:H28" xr:uid="{2AB6FE08-B3C4-4B17-B591-C1982C732C9F}">
      <formula1>評価回次</formula1>
    </dataValidation>
    <dataValidation type="list" allowBlank="1" showInputMessage="1" showErrorMessage="1" sqref="L33 T33:U33" xr:uid="{99CE5F84-3F01-4950-918C-E8BB19999D33}">
      <formula1>建設業許可区分</formula1>
    </dataValidation>
    <dataValidation type="whole" operator="greaterThanOrEqual" allowBlank="1" showInputMessage="1" showErrorMessage="1" error="数字（整数）で入力してください" sqref="M43:N43 M36:P37" xr:uid="{3796ADA2-6D77-491C-92E7-9814B4575D4A}">
      <formula1>0</formula1>
    </dataValidation>
    <dataValidation type="whole" allowBlank="1" showInputMessage="1" showErrorMessage="1" error="年間の訓練日数（0～365日の範囲）を半角数字で入力してください。" promptTitle="直近決算年度の「職業訓練日数」" prompt="自社、外部教育機関等で行なうスキルアップ目的の計画的な訓練の年間日数を入力してください。_x000a_（ただし、雇入れ教育、送出し教育、資格取得は除きます）" sqref="M39:N39" xr:uid="{77996B1D-7DB9-4ABD-B4B3-93535BAABF8B}">
      <formula1>0</formula1>
      <formula2>365</formula2>
    </dataValidation>
    <dataValidation type="whole" allowBlank="1" showInputMessage="1" showErrorMessage="1" error="所属技能者数＜a＞を上回っています" sqref="P45:R45 P47:R47" xr:uid="{2407DD13-129F-4786-83DC-3EE536BDDBF6}">
      <formula1>0</formula1>
      <formula2>M45</formula2>
    </dataValidation>
    <dataValidation type="whole" operator="greaterThanOrEqual" allowBlank="1" showInputMessage="1" showErrorMessage="1" error="No.17のCCUSカード保有者数を下回っています" sqref="M45:N45" xr:uid="{42CEB8FD-95E7-4264-AD2A-504583FD7541}">
      <formula1>M43</formula1>
    </dataValidation>
    <dataValidation type="decimal" allowBlank="1" showInputMessage="1" showErrorMessage="1" error="数字で入力してください" sqref="M48:N48" xr:uid="{700ABCF1-C822-43EC-975B-F3DE8E5FD62A}">
      <formula1>0</formula1>
      <formula2>100</formula2>
    </dataValidation>
    <dataValidation type="textLength" operator="equal" allowBlank="1" showInputMessage="1" showErrorMessage="1" error="後半の4桁を入力_x000a_※先頭がゼロの場合を含む" sqref="P21" xr:uid="{8BEF682F-C020-47AC-B4CA-8C1F9B7B3BC2}">
      <formula1>4</formula1>
    </dataValidation>
    <dataValidation type="textLength" operator="equal" allowBlank="1" showInputMessage="1" showErrorMessage="1" error="郵便番号の前半（3桁）を入力_x000a_※先頭がゼロの場合を含む" sqref="M21:N21" xr:uid="{878BBC32-E5D6-4A8C-997A-08E673D243EF}">
      <formula1>3</formula1>
    </dataValidation>
    <dataValidation type="textLength" operator="equal" allowBlank="1" showInputMessage="1" showErrorMessage="1" error="4桁-4桁-4桁に分けて入力してください_x000a_（先頭がゼロの場合を含む）_x000a__x000a_　入力例:_x000a_　　0123　-　0456　-　0789" sqref="R16 P16" xr:uid="{97B0A7CF-1C0B-49DC-A9D3-697ED94FF7C3}">
      <formula1>4</formula1>
    </dataValidation>
    <dataValidation type="list" allowBlank="1" showInputMessage="1" showErrorMessage="1" sqref="H17:L17 P17:U17" xr:uid="{4B419463-3849-4E59-ABB6-4705EFF95128}">
      <formula1>申請者要件</formula1>
    </dataValidation>
    <dataValidation type="whole" operator="greaterThanOrEqual" allowBlank="1" showInputMessage="1" showErrorMessage="1" error="整数で入力してください" sqref="E60:F68 M61:N61 M60:N60 M62:N62 M63:N64 M65:N68" xr:uid="{0E8AD77C-A8BD-4E3D-84B0-50F0439C134B}">
      <formula1>0</formula1>
    </dataValidation>
    <dataValidation type="list" allowBlank="1" showInputMessage="1" showErrorMessage="1" sqref="E77:H77 M77:P77" xr:uid="{40063A3D-E1E6-4B32-83DB-CAD73F3A0E96}">
      <formula1>休所実施状況</formula1>
    </dataValidation>
    <dataValidation type="whole" allowBlank="1" showInputMessage="1" showErrorMessage="1" prompt="「0～100」の整数で入力してください" sqref="Q72:R72" xr:uid="{E6F30237-D24B-4300-92B2-6744C21EA60F}">
      <formula1>0</formula1>
      <formula2>100</formula2>
    </dataValidation>
    <dataValidation type="date" allowBlank="1" showInputMessage="1" showErrorMessage="1" error="建設業許可を取得した年月（西暦）を半角数字で入力してください。" promptTitle="建設業許可を最初に取得した年月" prompt="取得年月を「西暦」で入力してください_x000a_　（入力例）　1989/4" sqref="M35:P35" xr:uid="{F3563C75-295F-4DFE-A92D-943ED0BF8228}">
      <formula1>17899</formula1>
      <formula2>R11</formula2>
    </dataValidation>
    <dataValidation type="list" allowBlank="1" showInputMessage="1" showErrorMessage="1" promptTitle="安全関係団体加入の有無" prompt="「建設業労働災害防止協会」、「中央労働災害防止協会」、その他法人格のある安全関係団体、のいずれかに加入の場合は「あり」を選択してください_x000a_" sqref="M54:P54" xr:uid="{68F37C47-E36D-4A93-B145-AFB4138D70E9}">
      <formula1>"あり,なし"</formula1>
    </dataValidation>
    <dataValidation type="list" allowBlank="1" showInputMessage="1" showErrorMessage="1" promptTitle="過去5年間の行政処分の有無" prompt="※【国交省ネガティブ情報等検索サイト】の「建設業者の不正行為等に関する情報交換コラボレーションシステム」（過去5年間）に掲載されている事業者は「あり」を選択してください_x000a_" sqref="M52:P52" xr:uid="{3288C8FF-0D59-4E93-86FB-986AC787D9F3}">
      <formula1>"あり,なし"</formula1>
    </dataValidation>
    <dataValidation type="textLength" imeMode="on" operator="equal" allowBlank="1" showInputMessage="1" showErrorMessage="1" error="4桁-4桁-4桁に分けて入力してください_x000a_（先頭がゼロの場合を含む）_x000a__x000a_　入力例:_x000a_　　0123　-　0456　-　0789" sqref="N16" xr:uid="{FE3857BD-C689-4937-B72F-7B8AEC258E5E}">
      <formula1>4</formula1>
    </dataValidation>
    <dataValidation type="whole" operator="greaterThanOrEqual" allowBlank="1" showInputMessage="1" showErrorMessage="1" sqref="M73:N76" xr:uid="{3444CD14-73A4-4B45-8875-3A7D95A30654}">
      <formula1>0</formula1>
    </dataValidation>
  </dataValidations>
  <printOptions horizontalCentered="1"/>
  <pageMargins left="0" right="0" top="0.55118110236220474" bottom="0" header="0.31496062992125984" footer="0.31496062992125984"/>
  <pageSetup paperSize="8" scale="65" orientation="portrait" r:id="rId1"/>
  <headerFooter>
    <oddFooter>&amp;L&amp;D &amp;T</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67E1F-DCBD-44D5-9991-02B0F11356B8}">
  <sheetPr codeName="Sheet3">
    <pageSetUpPr fitToPage="1"/>
  </sheetPr>
  <dimension ref="A1:AI33"/>
  <sheetViews>
    <sheetView topLeftCell="A15" workbookViewId="0">
      <selection activeCell="Z33" sqref="Z33:AI33"/>
    </sheetView>
  </sheetViews>
  <sheetFormatPr defaultRowHeight="18.75" outlineLevelRow="1" x14ac:dyDescent="0.4"/>
  <cols>
    <col min="1" max="1" width="2" customWidth="1"/>
    <col min="2" max="6" width="2.375" customWidth="1"/>
    <col min="7" max="9" width="2.625" customWidth="1"/>
    <col min="10" max="23" width="2.75" customWidth="1"/>
    <col min="24" max="30" width="2.625" customWidth="1"/>
    <col min="31" max="35" width="3.5" customWidth="1"/>
    <col min="36" max="36" width="2.5" customWidth="1"/>
  </cols>
  <sheetData>
    <row r="1" spans="1:35" ht="9" hidden="1" customHeight="1" outlineLevel="1" x14ac:dyDescent="0.4"/>
    <row r="2" spans="1:35" ht="9" hidden="1" customHeight="1" outlineLevel="1" x14ac:dyDescent="0.4"/>
    <row r="3" spans="1:35" ht="31.9" customHeight="1" collapsed="1" x14ac:dyDescent="0.4">
      <c r="B3" s="190"/>
      <c r="C3" s="190"/>
      <c r="D3" s="190"/>
      <c r="E3" s="190"/>
      <c r="F3" s="190"/>
      <c r="G3" s="190"/>
      <c r="H3" s="190"/>
      <c r="I3" s="190"/>
      <c r="J3" s="190"/>
      <c r="K3" s="190"/>
      <c r="L3" s="190"/>
      <c r="M3" s="190"/>
      <c r="N3" s="190"/>
      <c r="O3" s="190"/>
      <c r="P3" s="190"/>
      <c r="Q3" s="190"/>
      <c r="R3" s="190"/>
      <c r="S3" s="190"/>
      <c r="T3" s="190"/>
      <c r="U3" s="190"/>
      <c r="V3" s="190"/>
      <c r="W3" s="190"/>
      <c r="X3" s="190"/>
      <c r="Y3" s="190"/>
      <c r="Z3" s="190"/>
      <c r="AA3" s="190"/>
      <c r="AB3" s="764" t="s">
        <v>278</v>
      </c>
      <c r="AC3" s="764"/>
      <c r="AD3" s="764"/>
      <c r="AE3" s="764">
        <v>44296</v>
      </c>
      <c r="AF3" s="764"/>
      <c r="AG3" s="764"/>
      <c r="AH3" s="764"/>
      <c r="AI3" s="764"/>
    </row>
    <row r="4" spans="1:35" x14ac:dyDescent="0.4">
      <c r="B4" s="784" t="s">
        <v>272</v>
      </c>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c r="AE4" s="784"/>
      <c r="AF4" s="784"/>
      <c r="AG4" s="784"/>
      <c r="AH4" s="784"/>
      <c r="AI4" s="784"/>
    </row>
    <row r="5" spans="1:35" ht="23.45" customHeight="1" x14ac:dyDescent="0.4">
      <c r="B5" s="821" t="s">
        <v>271</v>
      </c>
      <c r="C5" s="821"/>
      <c r="D5" s="821"/>
      <c r="E5" s="821"/>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c r="AF5" s="821"/>
      <c r="AG5" s="821"/>
      <c r="AH5" s="821"/>
      <c r="AI5" s="821"/>
    </row>
    <row r="6" spans="1:35" ht="18" customHeight="1" x14ac:dyDescent="0.4">
      <c r="B6" s="189"/>
      <c r="C6" s="189"/>
      <c r="D6" s="189"/>
      <c r="E6" s="189"/>
      <c r="F6" s="189"/>
      <c r="G6" s="189"/>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89"/>
      <c r="AI6" s="189"/>
    </row>
    <row r="7" spans="1:35" x14ac:dyDescent="0.4">
      <c r="B7" s="190" t="s">
        <v>273</v>
      </c>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row>
    <row r="8" spans="1:35" ht="13.15" customHeight="1" thickBot="1" x14ac:dyDescent="0.45">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row>
    <row r="9" spans="1:35" ht="19.5" thickBot="1" x14ac:dyDescent="0.45">
      <c r="A9" s="191"/>
      <c r="B9" s="785" t="s">
        <v>316</v>
      </c>
      <c r="C9" s="786"/>
      <c r="D9" s="786"/>
      <c r="E9" s="786"/>
      <c r="F9" s="786"/>
      <c r="G9" s="786"/>
      <c r="H9" s="786"/>
      <c r="I9" s="786"/>
      <c r="J9" s="786"/>
      <c r="K9" s="786"/>
      <c r="L9" s="786"/>
      <c r="M9" s="786"/>
      <c r="N9" s="786"/>
      <c r="O9" s="786"/>
      <c r="P9" s="786"/>
      <c r="Q9" s="786"/>
      <c r="R9" s="786"/>
      <c r="S9" s="786"/>
      <c r="T9" s="786"/>
      <c r="U9" s="786"/>
      <c r="V9" s="786"/>
      <c r="W9" s="786"/>
      <c r="X9" s="786"/>
      <c r="Y9" s="786"/>
      <c r="Z9" s="786"/>
      <c r="AA9" s="786"/>
      <c r="AB9" s="786"/>
      <c r="AC9" s="786"/>
      <c r="AD9" s="786"/>
      <c r="AE9" s="786"/>
      <c r="AF9" s="786"/>
      <c r="AG9" s="786"/>
      <c r="AH9" s="786"/>
      <c r="AI9" s="787"/>
    </row>
    <row r="10" spans="1:35" x14ac:dyDescent="0.4">
      <c r="A10" s="191"/>
      <c r="B10" s="822" t="s">
        <v>250</v>
      </c>
      <c r="C10" s="823"/>
      <c r="D10" s="823"/>
      <c r="E10" s="823"/>
      <c r="F10" s="824"/>
      <c r="G10" s="825">
        <f>本申請入力シート!M15</f>
        <v>0</v>
      </c>
      <c r="H10" s="826"/>
      <c r="I10" s="826"/>
      <c r="J10" s="826"/>
      <c r="K10" s="826"/>
      <c r="L10" s="826"/>
      <c r="M10" s="826"/>
      <c r="N10" s="826"/>
      <c r="O10" s="826"/>
      <c r="P10" s="826"/>
      <c r="Q10" s="826"/>
      <c r="R10" s="826"/>
      <c r="S10" s="826"/>
      <c r="T10" s="826"/>
      <c r="U10" s="826"/>
      <c r="V10" s="826"/>
      <c r="W10" s="827"/>
      <c r="X10" s="828" t="s">
        <v>251</v>
      </c>
      <c r="Y10" s="829"/>
      <c r="Z10" s="829"/>
      <c r="AA10" s="829"/>
      <c r="AB10" s="829"/>
      <c r="AC10" s="830"/>
      <c r="AD10" s="828" t="s">
        <v>491</v>
      </c>
      <c r="AE10" s="829"/>
      <c r="AF10" s="829"/>
      <c r="AG10" s="829"/>
      <c r="AH10" s="829"/>
      <c r="AI10" s="830"/>
    </row>
    <row r="11" spans="1:35" ht="54.95" customHeight="1" thickBot="1" x14ac:dyDescent="0.45">
      <c r="A11" s="191"/>
      <c r="B11" s="834" t="s">
        <v>252</v>
      </c>
      <c r="C11" s="835"/>
      <c r="D11" s="835"/>
      <c r="E11" s="835"/>
      <c r="F11" s="836"/>
      <c r="G11" s="837">
        <f>本申請入力シート!M14</f>
        <v>0</v>
      </c>
      <c r="H11" s="838"/>
      <c r="I11" s="838"/>
      <c r="J11" s="838"/>
      <c r="K11" s="838"/>
      <c r="L11" s="838"/>
      <c r="M11" s="838"/>
      <c r="N11" s="838"/>
      <c r="O11" s="838"/>
      <c r="P11" s="838"/>
      <c r="Q11" s="838"/>
      <c r="R11" s="838"/>
      <c r="S11" s="838"/>
      <c r="T11" s="838"/>
      <c r="U11" s="838"/>
      <c r="V11" s="838"/>
      <c r="W11" s="839"/>
      <c r="X11" s="831"/>
      <c r="Y11" s="832"/>
      <c r="Z11" s="832"/>
      <c r="AA11" s="832"/>
      <c r="AB11" s="832"/>
      <c r="AC11" s="833"/>
      <c r="AD11" s="831"/>
      <c r="AE11" s="832"/>
      <c r="AF11" s="832"/>
      <c r="AG11" s="832"/>
      <c r="AH11" s="832"/>
      <c r="AI11" s="833"/>
    </row>
    <row r="12" spans="1:35" ht="26.45" customHeight="1" thickBot="1" x14ac:dyDescent="0.45">
      <c r="A12" s="191"/>
      <c r="B12" s="831" t="s">
        <v>253</v>
      </c>
      <c r="C12" s="832"/>
      <c r="D12" s="832"/>
      <c r="E12" s="832"/>
      <c r="F12" s="833"/>
      <c r="G12" s="840">
        <f>本申請入力シート!N16</f>
        <v>0</v>
      </c>
      <c r="H12" s="786"/>
      <c r="I12" s="786"/>
      <c r="J12" s="786"/>
      <c r="K12" s="841"/>
      <c r="L12" s="190" t="s">
        <v>254</v>
      </c>
      <c r="M12" s="842">
        <f>本申請入力シート!P16</f>
        <v>0</v>
      </c>
      <c r="N12" s="786"/>
      <c r="O12" s="786"/>
      <c r="P12" s="786"/>
      <c r="Q12" s="841"/>
      <c r="R12" s="190" t="s">
        <v>254</v>
      </c>
      <c r="S12" s="842">
        <f>本申請入力シート!R16</f>
        <v>0</v>
      </c>
      <c r="T12" s="786"/>
      <c r="U12" s="786"/>
      <c r="V12" s="786"/>
      <c r="W12" s="787"/>
      <c r="X12" s="834"/>
      <c r="Y12" s="835"/>
      <c r="Z12" s="835"/>
      <c r="AA12" s="835"/>
      <c r="AB12" s="835"/>
      <c r="AC12" s="836"/>
      <c r="AD12" s="834"/>
      <c r="AE12" s="835"/>
      <c r="AF12" s="835"/>
      <c r="AG12" s="835"/>
      <c r="AH12" s="835"/>
      <c r="AI12" s="836"/>
    </row>
    <row r="13" spans="1:35" ht="13.9" customHeight="1" thickBot="1" x14ac:dyDescent="0.45">
      <c r="B13" s="192"/>
      <c r="C13" s="192"/>
      <c r="D13" s="192"/>
      <c r="E13" s="192"/>
      <c r="F13" s="192"/>
      <c r="G13" s="192"/>
      <c r="H13" s="192"/>
      <c r="I13" s="192"/>
      <c r="J13" s="192"/>
      <c r="K13" s="192"/>
      <c r="L13" s="192"/>
      <c r="M13" s="192"/>
      <c r="N13" s="192"/>
      <c r="O13" s="192"/>
      <c r="P13" s="192"/>
      <c r="Q13" s="192"/>
      <c r="R13" s="192"/>
      <c r="S13" s="192"/>
      <c r="T13" s="193"/>
      <c r="U13" s="193"/>
      <c r="V13" s="192"/>
      <c r="W13" s="193"/>
      <c r="X13" s="192"/>
      <c r="Y13" s="192"/>
      <c r="Z13" s="192"/>
      <c r="AA13" s="192"/>
      <c r="AB13" s="192"/>
      <c r="AC13" s="192"/>
      <c r="AD13" s="192"/>
      <c r="AE13" s="192"/>
      <c r="AF13" s="192"/>
      <c r="AG13" s="192"/>
      <c r="AH13" s="192"/>
      <c r="AI13" s="192"/>
    </row>
    <row r="14" spans="1:35" s="195" customFormat="1" ht="24.95" customHeight="1" thickBot="1" x14ac:dyDescent="0.45">
      <c r="A14" s="194"/>
      <c r="B14" s="785" t="s">
        <v>255</v>
      </c>
      <c r="C14" s="786"/>
      <c r="D14" s="786"/>
      <c r="E14" s="786"/>
      <c r="F14" s="786"/>
      <c r="G14" s="786"/>
      <c r="H14" s="786"/>
      <c r="I14" s="787"/>
      <c r="J14" s="785" t="s">
        <v>256</v>
      </c>
      <c r="K14" s="786"/>
      <c r="L14" s="786"/>
      <c r="M14" s="786"/>
      <c r="N14" s="786"/>
      <c r="O14" s="786"/>
      <c r="P14" s="786"/>
      <c r="Q14" s="786"/>
      <c r="R14" s="786"/>
      <c r="S14" s="786"/>
      <c r="T14" s="786"/>
      <c r="U14" s="786"/>
      <c r="V14" s="786"/>
      <c r="W14" s="787"/>
      <c r="X14" s="785" t="s">
        <v>277</v>
      </c>
      <c r="Y14" s="786"/>
      <c r="Z14" s="786"/>
      <c r="AA14" s="786"/>
      <c r="AB14" s="786"/>
      <c r="AC14" s="786"/>
      <c r="AD14" s="787"/>
      <c r="AE14" s="785" t="s">
        <v>257</v>
      </c>
      <c r="AF14" s="786"/>
      <c r="AG14" s="786"/>
      <c r="AH14" s="786"/>
      <c r="AI14" s="787"/>
    </row>
    <row r="15" spans="1:35" ht="27.6" customHeight="1" x14ac:dyDescent="0.4">
      <c r="A15" s="191"/>
      <c r="B15" s="791" t="s">
        <v>258</v>
      </c>
      <c r="C15" s="792"/>
      <c r="D15" s="792"/>
      <c r="E15" s="792"/>
      <c r="F15" s="792"/>
      <c r="G15" s="792"/>
      <c r="H15" s="792"/>
      <c r="I15" s="793"/>
      <c r="J15" s="800" t="s">
        <v>259</v>
      </c>
      <c r="K15" s="801"/>
      <c r="L15" s="801"/>
      <c r="M15" s="801"/>
      <c r="N15" s="801"/>
      <c r="O15" s="801"/>
      <c r="P15" s="801"/>
      <c r="Q15" s="801"/>
      <c r="R15" s="801"/>
      <c r="S15" s="801"/>
      <c r="T15" s="801"/>
      <c r="U15" s="801"/>
      <c r="V15" s="801"/>
      <c r="W15" s="802"/>
      <c r="X15" s="803">
        <f>本申請入力シート!M33</f>
        <v>0</v>
      </c>
      <c r="Y15" s="804"/>
      <c r="Z15" s="804"/>
      <c r="AA15" s="804"/>
      <c r="AB15" s="804"/>
      <c r="AC15" s="804"/>
      <c r="AD15" s="805"/>
      <c r="AE15" s="812" t="s">
        <v>276</v>
      </c>
      <c r="AF15" s="813"/>
      <c r="AG15" s="813"/>
      <c r="AH15" s="813"/>
      <c r="AI15" s="814"/>
    </row>
    <row r="16" spans="1:35" ht="27.6" customHeight="1" x14ac:dyDescent="0.4">
      <c r="A16" s="191"/>
      <c r="B16" s="794"/>
      <c r="C16" s="795"/>
      <c r="D16" s="795"/>
      <c r="E16" s="795"/>
      <c r="F16" s="795"/>
      <c r="G16" s="795"/>
      <c r="H16" s="795"/>
      <c r="I16" s="796"/>
      <c r="J16" s="780" t="s">
        <v>260</v>
      </c>
      <c r="K16" s="781"/>
      <c r="L16" s="781"/>
      <c r="M16" s="781"/>
      <c r="N16" s="781"/>
      <c r="O16" s="781"/>
      <c r="P16" s="781"/>
      <c r="Q16" s="781"/>
      <c r="R16" s="781"/>
      <c r="S16" s="781"/>
      <c r="T16" s="781"/>
      <c r="U16" s="781"/>
      <c r="V16" s="781"/>
      <c r="W16" s="782"/>
      <c r="X16" s="818" t="str">
        <f>本申請入力シート!Q35</f>
        <v/>
      </c>
      <c r="Y16" s="819"/>
      <c r="Z16" s="819"/>
      <c r="AA16" s="819"/>
      <c r="AB16" s="819"/>
      <c r="AC16" s="819"/>
      <c r="AD16" s="820"/>
      <c r="AE16" s="752" t="s">
        <v>314</v>
      </c>
      <c r="AF16" s="753"/>
      <c r="AG16" s="753"/>
      <c r="AH16" s="753"/>
      <c r="AI16" s="754"/>
    </row>
    <row r="17" spans="1:35" ht="27.6" customHeight="1" x14ac:dyDescent="0.4">
      <c r="A17" s="191"/>
      <c r="B17" s="794"/>
      <c r="C17" s="795"/>
      <c r="D17" s="795"/>
      <c r="E17" s="795"/>
      <c r="F17" s="795"/>
      <c r="G17" s="795"/>
      <c r="H17" s="795"/>
      <c r="I17" s="796"/>
      <c r="J17" s="780" t="s">
        <v>261</v>
      </c>
      <c r="K17" s="781"/>
      <c r="L17" s="781"/>
      <c r="M17" s="781"/>
      <c r="N17" s="781"/>
      <c r="O17" s="781"/>
      <c r="P17" s="781"/>
      <c r="Q17" s="781"/>
      <c r="R17" s="781"/>
      <c r="S17" s="781"/>
      <c r="T17" s="781"/>
      <c r="U17" s="781"/>
      <c r="V17" s="781"/>
      <c r="W17" s="782"/>
      <c r="X17" s="777">
        <f>本申請入力シート!M36</f>
        <v>0</v>
      </c>
      <c r="Y17" s="778"/>
      <c r="Z17" s="778"/>
      <c r="AA17" s="778"/>
      <c r="AB17" s="778"/>
      <c r="AC17" s="778"/>
      <c r="AD17" s="779"/>
      <c r="AE17" s="752" t="s">
        <v>313</v>
      </c>
      <c r="AF17" s="753"/>
      <c r="AG17" s="753"/>
      <c r="AH17" s="753"/>
      <c r="AI17" s="754"/>
    </row>
    <row r="18" spans="1:35" ht="27.6" customHeight="1" x14ac:dyDescent="0.4">
      <c r="A18" s="191"/>
      <c r="B18" s="794"/>
      <c r="C18" s="795"/>
      <c r="D18" s="795"/>
      <c r="E18" s="795"/>
      <c r="F18" s="795"/>
      <c r="G18" s="795"/>
      <c r="H18" s="795"/>
      <c r="I18" s="796"/>
      <c r="J18" s="780" t="s">
        <v>262</v>
      </c>
      <c r="K18" s="781"/>
      <c r="L18" s="781"/>
      <c r="M18" s="781"/>
      <c r="N18" s="781"/>
      <c r="O18" s="781"/>
      <c r="P18" s="781"/>
      <c r="Q18" s="781"/>
      <c r="R18" s="781"/>
      <c r="S18" s="781"/>
      <c r="T18" s="781"/>
      <c r="U18" s="781"/>
      <c r="V18" s="781"/>
      <c r="W18" s="782"/>
      <c r="X18" s="777">
        <f>本申請入力シート!M37</f>
        <v>0</v>
      </c>
      <c r="Y18" s="778"/>
      <c r="Z18" s="778"/>
      <c r="AA18" s="778"/>
      <c r="AB18" s="778"/>
      <c r="AC18" s="778"/>
      <c r="AD18" s="779"/>
      <c r="AE18" s="752" t="s">
        <v>313</v>
      </c>
      <c r="AF18" s="753"/>
      <c r="AG18" s="753"/>
      <c r="AH18" s="753"/>
      <c r="AI18" s="754"/>
    </row>
    <row r="19" spans="1:35" ht="27.6" customHeight="1" x14ac:dyDescent="0.4">
      <c r="A19" s="191"/>
      <c r="B19" s="794"/>
      <c r="C19" s="795"/>
      <c r="D19" s="795"/>
      <c r="E19" s="795"/>
      <c r="F19" s="795"/>
      <c r="G19" s="795"/>
      <c r="H19" s="795"/>
      <c r="I19" s="796"/>
      <c r="J19" s="780" t="s">
        <v>263</v>
      </c>
      <c r="K19" s="781"/>
      <c r="L19" s="781"/>
      <c r="M19" s="781"/>
      <c r="N19" s="781"/>
      <c r="O19" s="781"/>
      <c r="P19" s="781"/>
      <c r="Q19" s="781"/>
      <c r="R19" s="781"/>
      <c r="S19" s="781"/>
      <c r="T19" s="781"/>
      <c r="U19" s="781"/>
      <c r="V19" s="781"/>
      <c r="W19" s="782"/>
      <c r="X19" s="783" t="str">
        <f>IF(本申請入力シート!M38="会員","あり","なし")</f>
        <v>なし</v>
      </c>
      <c r="Y19" s="766"/>
      <c r="Z19" s="766"/>
      <c r="AA19" s="766"/>
      <c r="AB19" s="766"/>
      <c r="AC19" s="766"/>
      <c r="AD19" s="767"/>
      <c r="AE19" s="752" t="s">
        <v>405</v>
      </c>
      <c r="AF19" s="753"/>
      <c r="AG19" s="753"/>
      <c r="AH19" s="753"/>
      <c r="AI19" s="754"/>
    </row>
    <row r="20" spans="1:35" ht="27.6" customHeight="1" thickBot="1" x14ac:dyDescent="0.45">
      <c r="A20" s="191"/>
      <c r="B20" s="797"/>
      <c r="C20" s="798"/>
      <c r="D20" s="798"/>
      <c r="E20" s="798"/>
      <c r="F20" s="798"/>
      <c r="G20" s="798"/>
      <c r="H20" s="798"/>
      <c r="I20" s="799"/>
      <c r="J20" s="768" t="s">
        <v>108</v>
      </c>
      <c r="K20" s="769"/>
      <c r="L20" s="769"/>
      <c r="M20" s="769"/>
      <c r="N20" s="769"/>
      <c r="O20" s="769"/>
      <c r="P20" s="769"/>
      <c r="Q20" s="769"/>
      <c r="R20" s="769"/>
      <c r="S20" s="769"/>
      <c r="T20" s="769"/>
      <c r="U20" s="769"/>
      <c r="V20" s="769"/>
      <c r="W20" s="770"/>
      <c r="X20" s="771">
        <f>本申請入力シート!M39</f>
        <v>0</v>
      </c>
      <c r="Y20" s="772"/>
      <c r="Z20" s="772"/>
      <c r="AA20" s="772"/>
      <c r="AB20" s="772"/>
      <c r="AC20" s="772"/>
      <c r="AD20" s="773"/>
      <c r="AE20" s="774" t="s">
        <v>406</v>
      </c>
      <c r="AF20" s="775"/>
      <c r="AG20" s="775"/>
      <c r="AH20" s="775"/>
      <c r="AI20" s="776"/>
    </row>
    <row r="21" spans="1:35" ht="27.6" customHeight="1" x14ac:dyDescent="0.4">
      <c r="A21" s="191"/>
      <c r="B21" s="791" t="s">
        <v>264</v>
      </c>
      <c r="C21" s="792"/>
      <c r="D21" s="792"/>
      <c r="E21" s="792"/>
      <c r="F21" s="792"/>
      <c r="G21" s="792"/>
      <c r="H21" s="792"/>
      <c r="I21" s="793"/>
      <c r="J21" s="800" t="s">
        <v>275</v>
      </c>
      <c r="K21" s="801"/>
      <c r="L21" s="801"/>
      <c r="M21" s="801"/>
      <c r="N21" s="801"/>
      <c r="O21" s="801"/>
      <c r="P21" s="801"/>
      <c r="Q21" s="801"/>
      <c r="R21" s="801"/>
      <c r="S21" s="801"/>
      <c r="T21" s="801"/>
      <c r="U21" s="801"/>
      <c r="V21" s="801"/>
      <c r="W21" s="802"/>
      <c r="X21" s="809">
        <f>本申請入力シート!M43</f>
        <v>0</v>
      </c>
      <c r="Y21" s="810"/>
      <c r="Z21" s="810"/>
      <c r="AA21" s="810"/>
      <c r="AB21" s="810"/>
      <c r="AC21" s="810"/>
      <c r="AD21" s="811"/>
      <c r="AE21" s="812" t="s">
        <v>276</v>
      </c>
      <c r="AF21" s="813"/>
      <c r="AG21" s="813"/>
      <c r="AH21" s="813"/>
      <c r="AI21" s="814"/>
    </row>
    <row r="22" spans="1:35" ht="27.6" customHeight="1" x14ac:dyDescent="0.4">
      <c r="A22" s="191"/>
      <c r="B22" s="794"/>
      <c r="C22" s="795"/>
      <c r="D22" s="795"/>
      <c r="E22" s="795"/>
      <c r="F22" s="795"/>
      <c r="G22" s="795"/>
      <c r="H22" s="795"/>
      <c r="I22" s="796"/>
      <c r="J22" s="815" t="s">
        <v>274</v>
      </c>
      <c r="K22" s="816"/>
      <c r="L22" s="816"/>
      <c r="M22" s="816"/>
      <c r="N22" s="816"/>
      <c r="O22" s="816"/>
      <c r="P22" s="816"/>
      <c r="Q22" s="816"/>
      <c r="R22" s="816"/>
      <c r="S22" s="816"/>
      <c r="T22" s="816"/>
      <c r="U22" s="816"/>
      <c r="V22" s="816"/>
      <c r="W22" s="817"/>
      <c r="X22" s="765">
        <f>本申請入力シート!T45</f>
        <v>0</v>
      </c>
      <c r="Y22" s="766"/>
      <c r="Z22" s="766"/>
      <c r="AA22" s="766"/>
      <c r="AB22" s="766"/>
      <c r="AC22" s="766"/>
      <c r="AD22" s="767"/>
      <c r="AE22" s="752" t="s">
        <v>276</v>
      </c>
      <c r="AF22" s="753"/>
      <c r="AG22" s="753"/>
      <c r="AH22" s="753"/>
      <c r="AI22" s="754"/>
    </row>
    <row r="23" spans="1:35" ht="27.6" customHeight="1" x14ac:dyDescent="0.4">
      <c r="A23" s="191"/>
      <c r="B23" s="794"/>
      <c r="C23" s="795"/>
      <c r="D23" s="795"/>
      <c r="E23" s="795"/>
      <c r="F23" s="795"/>
      <c r="G23" s="795"/>
      <c r="H23" s="795"/>
      <c r="I23" s="796"/>
      <c r="J23" s="780" t="s">
        <v>265</v>
      </c>
      <c r="K23" s="781"/>
      <c r="L23" s="781"/>
      <c r="M23" s="781"/>
      <c r="N23" s="781"/>
      <c r="O23" s="781"/>
      <c r="P23" s="781"/>
      <c r="Q23" s="781"/>
      <c r="R23" s="781"/>
      <c r="S23" s="781"/>
      <c r="T23" s="781"/>
      <c r="U23" s="781"/>
      <c r="V23" s="781"/>
      <c r="W23" s="782"/>
      <c r="X23" s="765">
        <f>本申請入力シート!T47</f>
        <v>0</v>
      </c>
      <c r="Y23" s="766"/>
      <c r="Z23" s="766"/>
      <c r="AA23" s="766"/>
      <c r="AB23" s="766"/>
      <c r="AC23" s="766"/>
      <c r="AD23" s="767"/>
      <c r="AE23" s="752" t="s">
        <v>407</v>
      </c>
      <c r="AF23" s="753"/>
      <c r="AG23" s="753"/>
      <c r="AH23" s="753"/>
      <c r="AI23" s="754"/>
    </row>
    <row r="24" spans="1:35" ht="27.6" customHeight="1" thickBot="1" x14ac:dyDescent="0.45">
      <c r="A24" s="191"/>
      <c r="B24" s="797"/>
      <c r="C24" s="798"/>
      <c r="D24" s="798"/>
      <c r="E24" s="798"/>
      <c r="F24" s="798"/>
      <c r="G24" s="798"/>
      <c r="H24" s="798"/>
      <c r="I24" s="799"/>
      <c r="J24" s="755" t="s">
        <v>114</v>
      </c>
      <c r="K24" s="756"/>
      <c r="L24" s="756"/>
      <c r="M24" s="756"/>
      <c r="N24" s="756"/>
      <c r="O24" s="756"/>
      <c r="P24" s="756"/>
      <c r="Q24" s="756"/>
      <c r="R24" s="756"/>
      <c r="S24" s="756"/>
      <c r="T24" s="756"/>
      <c r="U24" s="756"/>
      <c r="V24" s="756"/>
      <c r="W24" s="757"/>
      <c r="X24" s="788">
        <f>ROUNDDOWN(本申請入力シート!M48,0)</f>
        <v>0</v>
      </c>
      <c r="Y24" s="789"/>
      <c r="Z24" s="789"/>
      <c r="AA24" s="789"/>
      <c r="AB24" s="789"/>
      <c r="AC24" s="789"/>
      <c r="AD24" s="790"/>
      <c r="AE24" s="761" t="s">
        <v>315</v>
      </c>
      <c r="AF24" s="762"/>
      <c r="AG24" s="762"/>
      <c r="AH24" s="762"/>
      <c r="AI24" s="763"/>
    </row>
    <row r="25" spans="1:35" ht="27.6" customHeight="1" x14ac:dyDescent="0.4">
      <c r="A25" s="191"/>
      <c r="B25" s="791" t="s">
        <v>266</v>
      </c>
      <c r="C25" s="792"/>
      <c r="D25" s="792"/>
      <c r="E25" s="792"/>
      <c r="F25" s="792"/>
      <c r="G25" s="792"/>
      <c r="H25" s="792"/>
      <c r="I25" s="793"/>
      <c r="J25" s="800" t="s">
        <v>267</v>
      </c>
      <c r="K25" s="801"/>
      <c r="L25" s="801"/>
      <c r="M25" s="801"/>
      <c r="N25" s="801"/>
      <c r="O25" s="801"/>
      <c r="P25" s="801"/>
      <c r="Q25" s="801"/>
      <c r="R25" s="801"/>
      <c r="S25" s="801"/>
      <c r="T25" s="801"/>
      <c r="U25" s="801"/>
      <c r="V25" s="801"/>
      <c r="W25" s="802"/>
      <c r="X25" s="803">
        <f>本申請入力シート!M52</f>
        <v>0</v>
      </c>
      <c r="Y25" s="804"/>
      <c r="Z25" s="804"/>
      <c r="AA25" s="804"/>
      <c r="AB25" s="804"/>
      <c r="AC25" s="804"/>
      <c r="AD25" s="805"/>
      <c r="AE25" s="806" t="s">
        <v>268</v>
      </c>
      <c r="AF25" s="807"/>
      <c r="AG25" s="807"/>
      <c r="AH25" s="807"/>
      <c r="AI25" s="808"/>
    </row>
    <row r="26" spans="1:35" ht="27.6" customHeight="1" x14ac:dyDescent="0.4">
      <c r="A26" s="191"/>
      <c r="B26" s="794"/>
      <c r="C26" s="795"/>
      <c r="D26" s="795"/>
      <c r="E26" s="795"/>
      <c r="F26" s="795"/>
      <c r="G26" s="795"/>
      <c r="H26" s="795"/>
      <c r="I26" s="796"/>
      <c r="J26" s="780" t="s">
        <v>269</v>
      </c>
      <c r="K26" s="781"/>
      <c r="L26" s="781"/>
      <c r="M26" s="781"/>
      <c r="N26" s="781"/>
      <c r="O26" s="781"/>
      <c r="P26" s="781"/>
      <c r="Q26" s="781"/>
      <c r="R26" s="781"/>
      <c r="S26" s="781"/>
      <c r="T26" s="781"/>
      <c r="U26" s="781"/>
      <c r="V26" s="781"/>
      <c r="W26" s="782"/>
      <c r="X26" s="749">
        <f>本申請入力シート!M53</f>
        <v>0</v>
      </c>
      <c r="Y26" s="750"/>
      <c r="Z26" s="750"/>
      <c r="AA26" s="750"/>
      <c r="AB26" s="750"/>
      <c r="AC26" s="750"/>
      <c r="AD26" s="751"/>
      <c r="AE26" s="752" t="s">
        <v>276</v>
      </c>
      <c r="AF26" s="753"/>
      <c r="AG26" s="753"/>
      <c r="AH26" s="753"/>
      <c r="AI26" s="754"/>
    </row>
    <row r="27" spans="1:35" ht="27.6" customHeight="1" thickBot="1" x14ac:dyDescent="0.45">
      <c r="A27" s="191"/>
      <c r="B27" s="797"/>
      <c r="C27" s="798"/>
      <c r="D27" s="798"/>
      <c r="E27" s="798"/>
      <c r="F27" s="798"/>
      <c r="G27" s="798"/>
      <c r="H27" s="798"/>
      <c r="I27" s="799"/>
      <c r="J27" s="755" t="s">
        <v>270</v>
      </c>
      <c r="K27" s="756"/>
      <c r="L27" s="756"/>
      <c r="M27" s="756"/>
      <c r="N27" s="756"/>
      <c r="O27" s="756"/>
      <c r="P27" s="756"/>
      <c r="Q27" s="756"/>
      <c r="R27" s="756"/>
      <c r="S27" s="756"/>
      <c r="T27" s="756"/>
      <c r="U27" s="756"/>
      <c r="V27" s="756"/>
      <c r="W27" s="757"/>
      <c r="X27" s="758">
        <f>本申請入力シート!M54</f>
        <v>0</v>
      </c>
      <c r="Y27" s="759"/>
      <c r="Z27" s="759"/>
      <c r="AA27" s="759"/>
      <c r="AB27" s="759"/>
      <c r="AC27" s="759"/>
      <c r="AD27" s="760"/>
      <c r="AE27" s="761" t="s">
        <v>408</v>
      </c>
      <c r="AF27" s="762"/>
      <c r="AG27" s="762"/>
      <c r="AH27" s="762"/>
      <c r="AI27" s="763"/>
    </row>
    <row r="28" spans="1:35" ht="22.15" customHeight="1" x14ac:dyDescent="0.4">
      <c r="B28" s="190" t="s">
        <v>409</v>
      </c>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row>
    <row r="29" spans="1:35" ht="22.15" customHeight="1" x14ac:dyDescent="0.4">
      <c r="B29" s="190" t="s">
        <v>410</v>
      </c>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row>
    <row r="30" spans="1:35" ht="9.6" customHeight="1" x14ac:dyDescent="0.4">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row>
    <row r="31" spans="1:35" ht="23.45" customHeight="1" x14ac:dyDescent="0.4">
      <c r="B31" s="190"/>
      <c r="C31" s="190"/>
      <c r="D31" s="190"/>
      <c r="E31" s="190"/>
      <c r="F31" s="190"/>
      <c r="G31" s="190"/>
      <c r="H31" s="190"/>
      <c r="I31" s="190"/>
      <c r="J31" s="190"/>
      <c r="K31" s="190"/>
      <c r="L31" s="190"/>
      <c r="M31" s="190"/>
      <c r="N31" s="190"/>
      <c r="O31" s="190"/>
      <c r="P31" s="190"/>
      <c r="Q31" s="190"/>
      <c r="R31" s="190"/>
      <c r="S31" s="190"/>
      <c r="T31" s="190"/>
      <c r="U31" s="190" t="s">
        <v>318</v>
      </c>
      <c r="V31" s="190"/>
      <c r="W31" s="190"/>
      <c r="X31" s="190"/>
      <c r="Y31" s="190"/>
      <c r="Z31" s="190"/>
      <c r="AA31" s="190"/>
      <c r="AB31" s="190"/>
      <c r="AC31" s="190"/>
      <c r="AD31" s="190"/>
      <c r="AE31" s="190"/>
      <c r="AF31" s="190"/>
      <c r="AG31" s="190"/>
      <c r="AH31" s="190"/>
      <c r="AI31" s="190"/>
    </row>
    <row r="32" spans="1:35" ht="26.45" customHeight="1" x14ac:dyDescent="0.4">
      <c r="B32" s="190"/>
      <c r="C32" s="190"/>
      <c r="D32" s="190"/>
      <c r="E32" s="190"/>
      <c r="F32" s="190"/>
      <c r="G32" s="190"/>
      <c r="H32" s="190"/>
      <c r="I32" s="190"/>
      <c r="J32" s="190"/>
      <c r="K32" s="190"/>
      <c r="L32" s="190"/>
      <c r="M32" s="190"/>
      <c r="N32" s="190"/>
      <c r="O32" s="190"/>
      <c r="P32" s="190"/>
      <c r="Q32" s="190"/>
      <c r="R32" s="190"/>
      <c r="S32" s="190"/>
      <c r="T32" s="190"/>
      <c r="U32" s="744" t="s">
        <v>317</v>
      </c>
      <c r="V32" s="744"/>
      <c r="W32" s="744"/>
      <c r="X32" s="744"/>
      <c r="Y32" s="290"/>
      <c r="Z32" s="745">
        <f>本申請入力シート!N20</f>
        <v>0</v>
      </c>
      <c r="AA32" s="746"/>
      <c r="AB32" s="746"/>
      <c r="AC32" s="746"/>
      <c r="AD32" s="746"/>
      <c r="AE32" s="746"/>
      <c r="AF32" s="746"/>
      <c r="AG32" s="746"/>
      <c r="AH32" s="746"/>
      <c r="AI32" s="746"/>
    </row>
    <row r="33" spans="2:35" ht="26.45" customHeight="1" x14ac:dyDescent="0.4">
      <c r="B33" s="190"/>
      <c r="C33" s="190"/>
      <c r="D33" s="190"/>
      <c r="E33" s="190"/>
      <c r="F33" s="190"/>
      <c r="G33" s="190"/>
      <c r="H33" s="190"/>
      <c r="I33" s="190"/>
      <c r="J33" s="190"/>
      <c r="K33" s="190"/>
      <c r="L33" s="190"/>
      <c r="M33" s="190"/>
      <c r="N33" s="190"/>
      <c r="O33" s="190"/>
      <c r="P33" s="190"/>
      <c r="Q33" s="190"/>
      <c r="R33" s="190"/>
      <c r="S33" s="190"/>
      <c r="T33" s="190"/>
      <c r="U33" s="744" t="s">
        <v>279</v>
      </c>
      <c r="V33" s="744"/>
      <c r="W33" s="744"/>
      <c r="X33" s="744"/>
      <c r="Y33" s="290"/>
      <c r="Z33" s="747">
        <f>本申請入力シート!R20</f>
        <v>0</v>
      </c>
      <c r="AA33" s="748"/>
      <c r="AB33" s="748"/>
      <c r="AC33" s="748"/>
      <c r="AD33" s="748"/>
      <c r="AE33" s="748"/>
      <c r="AF33" s="748"/>
      <c r="AG33" s="748"/>
      <c r="AH33" s="748"/>
      <c r="AI33" s="748"/>
    </row>
  </sheetData>
  <sheetProtection sheet="1" objects="1" scenarios="1"/>
  <mergeCells count="65">
    <mergeCell ref="B5:AI5"/>
    <mergeCell ref="B10:F10"/>
    <mergeCell ref="G10:W10"/>
    <mergeCell ref="X10:AC12"/>
    <mergeCell ref="AD10:AI12"/>
    <mergeCell ref="B11:F11"/>
    <mergeCell ref="G11:W11"/>
    <mergeCell ref="B12:F12"/>
    <mergeCell ref="G12:K12"/>
    <mergeCell ref="M12:Q12"/>
    <mergeCell ref="S12:W12"/>
    <mergeCell ref="B14:I14"/>
    <mergeCell ref="J14:W14"/>
    <mergeCell ref="AE19:AI19"/>
    <mergeCell ref="X14:AD14"/>
    <mergeCell ref="AE14:AI14"/>
    <mergeCell ref="B15:I20"/>
    <mergeCell ref="J15:W15"/>
    <mergeCell ref="X15:AD15"/>
    <mergeCell ref="AE15:AI15"/>
    <mergeCell ref="J16:W16"/>
    <mergeCell ref="X16:AD16"/>
    <mergeCell ref="AE16:AI16"/>
    <mergeCell ref="J17:W17"/>
    <mergeCell ref="J24:W24"/>
    <mergeCell ref="X24:AD24"/>
    <mergeCell ref="AE24:AI24"/>
    <mergeCell ref="B25:I27"/>
    <mergeCell ref="J25:W25"/>
    <mergeCell ref="X25:AD25"/>
    <mergeCell ref="AE25:AI25"/>
    <mergeCell ref="J26:W26"/>
    <mergeCell ref="B21:I24"/>
    <mergeCell ref="X21:AD21"/>
    <mergeCell ref="AE21:AI21"/>
    <mergeCell ref="J22:W22"/>
    <mergeCell ref="X22:AD22"/>
    <mergeCell ref="AE22:AI22"/>
    <mergeCell ref="J23:W23"/>
    <mergeCell ref="J21:W21"/>
    <mergeCell ref="AE3:AI3"/>
    <mergeCell ref="AB3:AD3"/>
    <mergeCell ref="X23:AD23"/>
    <mergeCell ref="AE23:AI23"/>
    <mergeCell ref="J20:W20"/>
    <mergeCell ref="X20:AD20"/>
    <mergeCell ref="AE20:AI20"/>
    <mergeCell ref="X17:AD17"/>
    <mergeCell ref="AE17:AI17"/>
    <mergeCell ref="J18:W18"/>
    <mergeCell ref="X18:AD18"/>
    <mergeCell ref="AE18:AI18"/>
    <mergeCell ref="J19:W19"/>
    <mergeCell ref="X19:AD19"/>
    <mergeCell ref="B4:AI4"/>
    <mergeCell ref="B9:AI9"/>
    <mergeCell ref="U33:X33"/>
    <mergeCell ref="U32:X32"/>
    <mergeCell ref="Z32:AI32"/>
    <mergeCell ref="Z33:AI33"/>
    <mergeCell ref="X26:AD26"/>
    <mergeCell ref="AE26:AI26"/>
    <mergeCell ref="J27:W27"/>
    <mergeCell ref="X27:AD27"/>
    <mergeCell ref="AE27:AI27"/>
  </mergeCells>
  <phoneticPr fontId="4"/>
  <printOptions horizontalCentered="1"/>
  <pageMargins left="0.19685039370078741" right="0.19685039370078741" top="0.55118110236220474" bottom="0.15748031496062992" header="0.31496062992125984" footer="0.31496062992125984"/>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EAA56-6920-4519-8E72-DA77827DF7B8}">
  <sheetPr codeName="Sheet5">
    <pageSetUpPr fitToPage="1"/>
  </sheetPr>
  <dimension ref="C1:I68"/>
  <sheetViews>
    <sheetView workbookViewId="0">
      <selection activeCell="L18" sqref="L18"/>
    </sheetView>
  </sheetViews>
  <sheetFormatPr defaultColWidth="8.75" defaultRowHeight="16.149999999999999" customHeight="1" x14ac:dyDescent="0.4"/>
  <cols>
    <col min="1" max="2" width="8.75" style="1"/>
    <col min="3" max="3" width="1.25" style="1" customWidth="1"/>
    <col min="4" max="4" width="2.875" style="1" customWidth="1"/>
    <col min="5" max="5" width="4.25" style="1" customWidth="1"/>
    <col min="6" max="6" width="6.125" style="1" customWidth="1"/>
    <col min="7" max="7" width="25" style="1" customWidth="1"/>
    <col min="8" max="8" width="52.875" style="1" customWidth="1"/>
    <col min="9" max="9" width="1.75" style="1" customWidth="1"/>
    <col min="10" max="16384" width="8.75" style="1"/>
  </cols>
  <sheetData>
    <row r="1" spans="3:9" ht="16.149999999999999" customHeight="1" x14ac:dyDescent="0.4">
      <c r="D1" s="365" t="s">
        <v>466</v>
      </c>
    </row>
    <row r="2" spans="3:9" ht="9" customHeight="1" thickBot="1" x14ac:dyDescent="0.45"/>
    <row r="3" spans="3:9" ht="7.9" customHeight="1" x14ac:dyDescent="0.4">
      <c r="C3" s="366"/>
      <c r="D3" s="367"/>
      <c r="E3" s="367"/>
      <c r="F3" s="367"/>
      <c r="G3" s="367"/>
      <c r="H3" s="367"/>
      <c r="I3" s="368"/>
    </row>
    <row r="4" spans="3:9" ht="21.6" customHeight="1" x14ac:dyDescent="0.4">
      <c r="C4" s="369"/>
      <c r="D4" s="843">
        <f>本申請入力シート!M14</f>
        <v>0</v>
      </c>
      <c r="E4" s="843"/>
      <c r="F4" s="843"/>
      <c r="G4" s="843"/>
      <c r="I4" s="370"/>
    </row>
    <row r="5" spans="3:9" ht="21.6" customHeight="1" x14ac:dyDescent="0.4">
      <c r="C5" s="369"/>
      <c r="D5" s="844" t="str">
        <f>IF(本申請入力シート!M24=0,"見える化評価ご担当者さま",本申請入力シート!M24&amp;" さま")</f>
        <v>見える化評価ご担当者さま</v>
      </c>
      <c r="E5" s="844"/>
      <c r="F5" s="844"/>
      <c r="G5" s="844"/>
      <c r="H5" s="371" t="s">
        <v>442</v>
      </c>
      <c r="I5" s="370"/>
    </row>
    <row r="6" spans="3:9" ht="16.149999999999999" customHeight="1" x14ac:dyDescent="0.4">
      <c r="C6" s="369"/>
      <c r="H6" s="371" t="s">
        <v>443</v>
      </c>
      <c r="I6" s="370"/>
    </row>
    <row r="7" spans="3:9" ht="16.149999999999999" customHeight="1" x14ac:dyDescent="0.4">
      <c r="C7" s="369"/>
      <c r="I7" s="370"/>
    </row>
    <row r="8" spans="3:9" ht="16.149999999999999" customHeight="1" x14ac:dyDescent="0.4">
      <c r="C8" s="369"/>
      <c r="D8" s="848" t="s">
        <v>494</v>
      </c>
      <c r="E8" s="848"/>
      <c r="F8" s="848"/>
      <c r="G8" s="848"/>
      <c r="H8" s="848"/>
      <c r="I8" s="370"/>
    </row>
    <row r="9" spans="3:9" ht="16.149999999999999" customHeight="1" x14ac:dyDescent="0.4">
      <c r="C9" s="369"/>
      <c r="I9" s="370"/>
    </row>
    <row r="10" spans="3:9" ht="19.149999999999999" customHeight="1" x14ac:dyDescent="0.4">
      <c r="C10" s="369"/>
      <c r="D10" s="863" t="s">
        <v>418</v>
      </c>
      <c r="E10" s="863"/>
      <c r="F10" s="863"/>
      <c r="G10" s="863"/>
      <c r="H10" s="863"/>
      <c r="I10" s="370"/>
    </row>
    <row r="11" spans="3:9" ht="19.149999999999999" customHeight="1" x14ac:dyDescent="0.4">
      <c r="C11" s="369"/>
      <c r="D11" s="863" t="s">
        <v>440</v>
      </c>
      <c r="E11" s="863"/>
      <c r="F11" s="863"/>
      <c r="G11" s="863"/>
      <c r="H11" s="863"/>
      <c r="I11" s="370"/>
    </row>
    <row r="12" spans="3:9" ht="19.149999999999999" customHeight="1" x14ac:dyDescent="0.4">
      <c r="C12" s="369"/>
      <c r="D12" s="864" t="s">
        <v>441</v>
      </c>
      <c r="E12" s="864"/>
      <c r="F12" s="864"/>
      <c r="G12" s="864"/>
      <c r="H12" s="864"/>
      <c r="I12" s="370"/>
    </row>
    <row r="13" spans="3:9" ht="19.149999999999999" customHeight="1" x14ac:dyDescent="0.4">
      <c r="C13" s="369"/>
      <c r="D13" s="864" t="s">
        <v>439</v>
      </c>
      <c r="E13" s="864"/>
      <c r="F13" s="864"/>
      <c r="G13" s="864"/>
      <c r="H13" s="864"/>
      <c r="I13" s="370"/>
    </row>
    <row r="14" spans="3:9" ht="16.149999999999999" customHeight="1" x14ac:dyDescent="0.4">
      <c r="C14" s="369"/>
      <c r="H14" s="371" t="s">
        <v>419</v>
      </c>
      <c r="I14" s="370"/>
    </row>
    <row r="15" spans="3:9" ht="16.149999999999999" customHeight="1" x14ac:dyDescent="0.4">
      <c r="C15" s="369"/>
      <c r="D15" s="852" t="s">
        <v>438</v>
      </c>
      <c r="E15" s="852"/>
      <c r="F15" s="852"/>
      <c r="G15" s="852"/>
      <c r="H15" s="852"/>
      <c r="I15" s="370"/>
    </row>
    <row r="16" spans="3:9" ht="16.149999999999999" customHeight="1" x14ac:dyDescent="0.4">
      <c r="C16" s="369"/>
      <c r="D16" s="15" t="s">
        <v>420</v>
      </c>
      <c r="I16" s="370"/>
    </row>
    <row r="17" spans="3:9" ht="21.6" customHeight="1" x14ac:dyDescent="0.4">
      <c r="C17" s="369"/>
      <c r="D17" s="365" t="s">
        <v>421</v>
      </c>
      <c r="I17" s="370"/>
    </row>
    <row r="18" spans="3:9" ht="21.6" customHeight="1" x14ac:dyDescent="0.4">
      <c r="C18" s="369"/>
      <c r="D18" s="372"/>
      <c r="E18" s="357" t="s">
        <v>447</v>
      </c>
      <c r="F18" s="845" t="s">
        <v>444</v>
      </c>
      <c r="G18" s="846"/>
      <c r="H18" s="847"/>
      <c r="I18" s="370"/>
    </row>
    <row r="19" spans="3:9" ht="21.6" customHeight="1" x14ac:dyDescent="0.4">
      <c r="C19" s="369"/>
      <c r="D19" s="372"/>
      <c r="E19" s="357" t="s">
        <v>448</v>
      </c>
      <c r="F19" s="845" t="s">
        <v>445</v>
      </c>
      <c r="G19" s="846"/>
      <c r="H19" s="847"/>
      <c r="I19" s="370"/>
    </row>
    <row r="20" spans="3:9" ht="21.6" customHeight="1" x14ac:dyDescent="0.4">
      <c r="C20" s="369"/>
      <c r="D20" s="372"/>
      <c r="E20" s="357" t="s">
        <v>449</v>
      </c>
      <c r="F20" s="845" t="s">
        <v>446</v>
      </c>
      <c r="G20" s="846"/>
      <c r="H20" s="847"/>
      <c r="I20" s="370"/>
    </row>
    <row r="21" spans="3:9" ht="21.6" customHeight="1" x14ac:dyDescent="0.4">
      <c r="C21" s="369"/>
      <c r="D21" s="365" t="s">
        <v>422</v>
      </c>
      <c r="I21" s="370"/>
    </row>
    <row r="22" spans="3:9" ht="21.6" customHeight="1" x14ac:dyDescent="0.4">
      <c r="C22" s="369"/>
      <c r="D22" s="372"/>
      <c r="E22" s="357" t="s">
        <v>451</v>
      </c>
      <c r="F22" s="845" t="s">
        <v>450</v>
      </c>
      <c r="G22" s="846"/>
      <c r="H22" s="847"/>
      <c r="I22" s="370"/>
    </row>
    <row r="23" spans="3:9" ht="16.149999999999999" customHeight="1" x14ac:dyDescent="0.4">
      <c r="C23" s="369"/>
      <c r="I23" s="370"/>
    </row>
    <row r="24" spans="3:9" ht="16.149999999999999" customHeight="1" x14ac:dyDescent="0.4">
      <c r="C24" s="369"/>
      <c r="D24" s="27" t="s">
        <v>452</v>
      </c>
      <c r="I24" s="370"/>
    </row>
    <row r="25" spans="3:9" ht="3.6" customHeight="1" x14ac:dyDescent="0.4">
      <c r="C25" s="369"/>
      <c r="I25" s="370"/>
    </row>
    <row r="26" spans="3:9" ht="31.9" customHeight="1" x14ac:dyDescent="0.4">
      <c r="C26" s="369"/>
      <c r="D26" s="850" t="s">
        <v>475</v>
      </c>
      <c r="E26" s="850"/>
      <c r="F26" s="850"/>
      <c r="G26" s="850"/>
      <c r="H26" s="850"/>
      <c r="I26" s="370"/>
    </row>
    <row r="27" spans="3:9" ht="20.45" customHeight="1" x14ac:dyDescent="0.4">
      <c r="C27" s="369"/>
      <c r="D27" s="852" t="s">
        <v>436</v>
      </c>
      <c r="E27" s="852"/>
      <c r="F27" s="852"/>
      <c r="G27" s="852"/>
      <c r="H27" s="392" t="s">
        <v>151</v>
      </c>
      <c r="I27" s="370"/>
    </row>
    <row r="28" spans="3:9" ht="30.6" customHeight="1" x14ac:dyDescent="0.4">
      <c r="C28" s="369"/>
      <c r="E28" s="851" t="s">
        <v>435</v>
      </c>
      <c r="F28" s="851"/>
      <c r="G28" s="851"/>
      <c r="H28" s="851"/>
      <c r="I28" s="370"/>
    </row>
    <row r="29" spans="3:9" ht="7.15" customHeight="1" x14ac:dyDescent="0.4">
      <c r="C29" s="369"/>
      <c r="I29" s="370"/>
    </row>
    <row r="30" spans="3:9" ht="16.149999999999999" customHeight="1" x14ac:dyDescent="0.4">
      <c r="C30" s="369"/>
      <c r="D30" s="365" t="s">
        <v>473</v>
      </c>
      <c r="I30" s="370"/>
    </row>
    <row r="31" spans="3:9" ht="7.15" customHeight="1" x14ac:dyDescent="0.4">
      <c r="C31" s="369"/>
      <c r="I31" s="370"/>
    </row>
    <row r="32" spans="3:9" ht="21" customHeight="1" x14ac:dyDescent="0.4">
      <c r="C32" s="369"/>
      <c r="E32" s="865" t="s">
        <v>432</v>
      </c>
      <c r="F32" s="866"/>
      <c r="G32" s="355">
        <f>本申請入力シート!M18</f>
        <v>0</v>
      </c>
      <c r="H32" s="355" t="str">
        <f>IF(G32="非会員","","団体名："&amp;本申請入力シート!Q18)</f>
        <v>団体名：</v>
      </c>
      <c r="I32" s="370"/>
    </row>
    <row r="33" spans="3:9" ht="21" customHeight="1" x14ac:dyDescent="0.4">
      <c r="C33" s="369"/>
      <c r="E33" s="869"/>
      <c r="F33" s="870"/>
      <c r="G33" s="364" t="str">
        <f>IF(G32="会員",11000,IF(G32="非会員",16500,"エラー"))</f>
        <v>エラー</v>
      </c>
      <c r="H33" s="361" t="s">
        <v>431</v>
      </c>
      <c r="I33" s="370"/>
    </row>
    <row r="34" spans="3:9" ht="21" customHeight="1" x14ac:dyDescent="0.4">
      <c r="C34" s="369"/>
      <c r="E34" s="865" t="s">
        <v>437</v>
      </c>
      <c r="F34" s="866"/>
      <c r="G34" s="376" t="s">
        <v>459</v>
      </c>
      <c r="H34" s="353"/>
      <c r="I34" s="370"/>
    </row>
    <row r="35" spans="3:9" ht="21" customHeight="1" x14ac:dyDescent="0.4">
      <c r="C35" s="369"/>
      <c r="E35" s="867"/>
      <c r="F35" s="868"/>
      <c r="G35" s="362" t="s">
        <v>460</v>
      </c>
      <c r="H35" s="354"/>
      <c r="I35" s="370"/>
    </row>
    <row r="36" spans="3:9" ht="21" customHeight="1" x14ac:dyDescent="0.4">
      <c r="C36" s="369"/>
      <c r="E36" s="867"/>
      <c r="F36" s="868"/>
      <c r="G36" s="362" t="s">
        <v>461</v>
      </c>
      <c r="H36" s="354"/>
      <c r="I36" s="370"/>
    </row>
    <row r="37" spans="3:9" ht="16.149999999999999" customHeight="1" x14ac:dyDescent="0.4">
      <c r="C37" s="369"/>
      <c r="E37" s="869"/>
      <c r="F37" s="870"/>
      <c r="G37" s="363" t="s">
        <v>462</v>
      </c>
      <c r="H37" s="352"/>
      <c r="I37" s="370"/>
    </row>
    <row r="38" spans="3:9" ht="10.9" customHeight="1" x14ac:dyDescent="0.4">
      <c r="C38" s="369"/>
      <c r="I38" s="370"/>
    </row>
    <row r="39" spans="3:9" ht="16.149999999999999" customHeight="1" x14ac:dyDescent="0.4">
      <c r="C39" s="369"/>
      <c r="D39" s="365" t="s">
        <v>453</v>
      </c>
      <c r="I39" s="370"/>
    </row>
    <row r="40" spans="3:9" ht="16.149999999999999" customHeight="1" x14ac:dyDescent="0.4">
      <c r="C40" s="369"/>
      <c r="D40" s="365" t="s">
        <v>474</v>
      </c>
      <c r="I40" s="370"/>
    </row>
    <row r="41" spans="3:9" ht="16.149999999999999" customHeight="1" x14ac:dyDescent="0.4">
      <c r="C41" s="369"/>
      <c r="E41" s="854" t="s">
        <v>423</v>
      </c>
      <c r="F41" s="854"/>
      <c r="G41" s="854"/>
      <c r="H41" s="356" t="s">
        <v>424</v>
      </c>
      <c r="I41" s="370"/>
    </row>
    <row r="42" spans="3:9" ht="27.75" customHeight="1" x14ac:dyDescent="0.4">
      <c r="C42" s="369"/>
      <c r="E42" s="357" t="s">
        <v>425</v>
      </c>
      <c r="F42" s="853" t="s">
        <v>433</v>
      </c>
      <c r="G42" s="853"/>
      <c r="H42" s="358" t="s">
        <v>476</v>
      </c>
      <c r="I42" s="370"/>
    </row>
    <row r="43" spans="3:9" ht="31.15" customHeight="1" x14ac:dyDescent="0.4">
      <c r="C43" s="369"/>
      <c r="E43" s="855" t="s">
        <v>426</v>
      </c>
      <c r="F43" s="857" t="s">
        <v>427</v>
      </c>
      <c r="G43" s="858"/>
      <c r="H43" s="359" t="s">
        <v>477</v>
      </c>
      <c r="I43" s="370"/>
    </row>
    <row r="44" spans="3:9" ht="16.149999999999999" customHeight="1" x14ac:dyDescent="0.4">
      <c r="C44" s="369"/>
      <c r="E44" s="856"/>
      <c r="F44" s="859"/>
      <c r="G44" s="860"/>
      <c r="H44" s="360" t="s">
        <v>434</v>
      </c>
      <c r="I44" s="370"/>
    </row>
    <row r="45" spans="3:9" ht="33.6" customHeight="1" x14ac:dyDescent="0.4">
      <c r="C45" s="369"/>
      <c r="E45" s="357" t="s">
        <v>428</v>
      </c>
      <c r="F45" s="853" t="s">
        <v>429</v>
      </c>
      <c r="G45" s="853"/>
      <c r="H45" s="358" t="s">
        <v>478</v>
      </c>
      <c r="I45" s="370"/>
    </row>
    <row r="46" spans="3:9" ht="16.149999999999999" customHeight="1" x14ac:dyDescent="0.4">
      <c r="C46" s="369"/>
      <c r="D46" s="849" t="s">
        <v>430</v>
      </c>
      <c r="E46" s="849"/>
      <c r="F46" s="849"/>
      <c r="G46" s="849"/>
      <c r="H46" s="849"/>
      <c r="I46" s="370"/>
    </row>
    <row r="47" spans="3:9" ht="7.9" customHeight="1" thickBot="1" x14ac:dyDescent="0.45">
      <c r="C47" s="373"/>
      <c r="D47" s="374"/>
      <c r="E47" s="374"/>
      <c r="F47" s="374"/>
      <c r="G47" s="374"/>
      <c r="H47" s="374"/>
      <c r="I47" s="375"/>
    </row>
    <row r="49" spans="3:9" ht="16.149999999999999" customHeight="1" x14ac:dyDescent="0.4">
      <c r="D49" s="1" t="s">
        <v>465</v>
      </c>
    </row>
    <row r="50" spans="3:9" ht="9" customHeight="1" thickBot="1" x14ac:dyDescent="0.45"/>
    <row r="51" spans="3:9" ht="12.75" customHeight="1" x14ac:dyDescent="0.4">
      <c r="C51" s="366"/>
      <c r="D51" s="367"/>
      <c r="E51" s="367"/>
      <c r="F51" s="367"/>
      <c r="G51" s="367"/>
      <c r="H51" s="367"/>
      <c r="I51" s="368"/>
    </row>
    <row r="52" spans="3:9" ht="22.5" customHeight="1" x14ac:dyDescent="0.4">
      <c r="C52" s="369"/>
      <c r="D52" s="852" t="s">
        <v>495</v>
      </c>
      <c r="E52" s="852"/>
      <c r="F52" s="852"/>
      <c r="G52" s="852"/>
      <c r="H52" s="852"/>
      <c r="I52" s="370"/>
    </row>
    <row r="53" spans="3:9" ht="21.6" customHeight="1" x14ac:dyDescent="0.4">
      <c r="C53" s="369"/>
      <c r="D53" s="843">
        <f>本申請入力シート!M14</f>
        <v>0</v>
      </c>
      <c r="E53" s="843"/>
      <c r="F53" s="843"/>
      <c r="G53" s="843"/>
      <c r="I53" s="370"/>
    </row>
    <row r="54" spans="3:9" ht="21.6" customHeight="1" x14ac:dyDescent="0.4">
      <c r="C54" s="369"/>
      <c r="D54" s="844" t="str">
        <f>IF(本申請入力シート!M24=0,"見える化評価ご担当者さま",本申請入力シート!M24&amp;" さま")</f>
        <v>見える化評価ご担当者さま</v>
      </c>
      <c r="E54" s="844"/>
      <c r="F54" s="844"/>
      <c r="G54" s="844"/>
      <c r="H54" s="371"/>
      <c r="I54" s="370"/>
    </row>
    <row r="55" spans="3:9" ht="16.149999999999999" customHeight="1" x14ac:dyDescent="0.4">
      <c r="C55" s="369"/>
      <c r="I55" s="370"/>
    </row>
    <row r="56" spans="3:9" ht="16.149999999999999" customHeight="1" x14ac:dyDescent="0.4">
      <c r="C56" s="369"/>
      <c r="D56" s="1" t="s">
        <v>467</v>
      </c>
      <c r="I56" s="370"/>
    </row>
    <row r="57" spans="3:9" ht="16.149999999999999" customHeight="1" x14ac:dyDescent="0.4">
      <c r="C57" s="369"/>
      <c r="D57" s="1" t="s">
        <v>468</v>
      </c>
      <c r="I57" s="370"/>
    </row>
    <row r="58" spans="3:9" ht="16.149999999999999" customHeight="1" x14ac:dyDescent="0.4">
      <c r="C58" s="369"/>
      <c r="D58" s="1" t="s">
        <v>469</v>
      </c>
      <c r="I58" s="370"/>
    </row>
    <row r="59" spans="3:9" ht="16.149999999999999" customHeight="1" x14ac:dyDescent="0.4">
      <c r="C59" s="369"/>
      <c r="I59" s="370"/>
    </row>
    <row r="60" spans="3:9" ht="16.149999999999999" customHeight="1" x14ac:dyDescent="0.4">
      <c r="C60" s="369"/>
      <c r="D60" s="1" t="s">
        <v>492</v>
      </c>
      <c r="I60" s="370"/>
    </row>
    <row r="61" spans="3:9" ht="16.149999999999999" customHeight="1" x14ac:dyDescent="0.4">
      <c r="C61" s="369"/>
      <c r="D61" s="1" t="s">
        <v>493</v>
      </c>
      <c r="I61" s="370"/>
    </row>
    <row r="62" spans="3:9" ht="16.149999999999999" customHeight="1" x14ac:dyDescent="0.4">
      <c r="C62" s="369"/>
      <c r="D62" s="1" t="s">
        <v>470</v>
      </c>
      <c r="I62" s="370"/>
    </row>
    <row r="63" spans="3:9" ht="16.149999999999999" customHeight="1" x14ac:dyDescent="0.4">
      <c r="C63" s="369"/>
      <c r="I63" s="370"/>
    </row>
    <row r="64" spans="3:9" ht="16.149999999999999" customHeight="1" x14ac:dyDescent="0.4">
      <c r="C64" s="369"/>
      <c r="H64" s="371" t="s">
        <v>472</v>
      </c>
      <c r="I64" s="370"/>
    </row>
    <row r="65" spans="3:9" ht="16.149999999999999" customHeight="1" x14ac:dyDescent="0.4">
      <c r="C65" s="369"/>
      <c r="H65" s="371" t="s">
        <v>443</v>
      </c>
      <c r="I65" s="370"/>
    </row>
    <row r="66" spans="3:9" ht="16.149999999999999" customHeight="1" x14ac:dyDescent="0.4">
      <c r="C66" s="369"/>
      <c r="H66" s="371" t="s">
        <v>471</v>
      </c>
      <c r="I66" s="370"/>
    </row>
    <row r="67" spans="3:9" ht="16.149999999999999" customHeight="1" x14ac:dyDescent="0.4">
      <c r="C67" s="369"/>
      <c r="D67" s="861"/>
      <c r="E67" s="862"/>
      <c r="F67" s="862"/>
      <c r="G67" s="862"/>
      <c r="H67" s="862"/>
      <c r="I67" s="370"/>
    </row>
    <row r="68" spans="3:9" ht="9.6" customHeight="1" thickBot="1" x14ac:dyDescent="0.45">
      <c r="C68" s="373"/>
      <c r="D68" s="374"/>
      <c r="E68" s="374"/>
      <c r="F68" s="374"/>
      <c r="G68" s="374"/>
      <c r="H68" s="374"/>
      <c r="I68" s="375"/>
    </row>
  </sheetData>
  <sheetProtection sheet="1" objects="1" scenarios="1"/>
  <mergeCells count="27">
    <mergeCell ref="D67:H67"/>
    <mergeCell ref="D54:G54"/>
    <mergeCell ref="D11:H11"/>
    <mergeCell ref="D10:H10"/>
    <mergeCell ref="D12:H12"/>
    <mergeCell ref="D13:H13"/>
    <mergeCell ref="E34:F37"/>
    <mergeCell ref="E32:F33"/>
    <mergeCell ref="F20:H20"/>
    <mergeCell ref="F22:H22"/>
    <mergeCell ref="D52:H52"/>
    <mergeCell ref="D4:G4"/>
    <mergeCell ref="D5:G5"/>
    <mergeCell ref="F18:H18"/>
    <mergeCell ref="F19:H19"/>
    <mergeCell ref="D53:G53"/>
    <mergeCell ref="D8:H8"/>
    <mergeCell ref="D46:H46"/>
    <mergeCell ref="D26:H26"/>
    <mergeCell ref="E28:H28"/>
    <mergeCell ref="D27:G27"/>
    <mergeCell ref="D15:H15"/>
    <mergeCell ref="F42:G42"/>
    <mergeCell ref="F45:G45"/>
    <mergeCell ref="E41:G41"/>
    <mergeCell ref="E43:E44"/>
    <mergeCell ref="F43:G44"/>
  </mergeCells>
  <phoneticPr fontId="4"/>
  <conditionalFormatting sqref="G32:G33">
    <cfRule type="cellIs" dxfId="0" priority="1" operator="equal">
      <formula>0</formula>
    </cfRule>
  </conditionalFormatting>
  <hyperlinks>
    <hyperlink ref="H27" r:id="rId1" xr:uid="{D28E941A-5370-46F2-9C70-6CC213E0856E}"/>
  </hyperlinks>
  <printOptions horizontalCentered="1"/>
  <pageMargins left="0.11811023622047245" right="0.11811023622047245" top="0.74803149606299213" bottom="0.15748031496062992" header="0.31496062992125984" footer="0.31496062992125984"/>
  <pageSetup paperSize="9" scale="96" orientation="portrait" horizontalDpi="4294967293"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63B9B-4DDF-45AA-A2E5-4D670582782E}">
  <sheetPr codeName="Sheet6">
    <pageSetUpPr fitToPage="1"/>
  </sheetPr>
  <dimension ref="D3:K30"/>
  <sheetViews>
    <sheetView workbookViewId="0">
      <selection activeCell="I11" sqref="I11:K11"/>
    </sheetView>
  </sheetViews>
  <sheetFormatPr defaultColWidth="9" defaultRowHeight="23.25" customHeight="1" x14ac:dyDescent="0.4"/>
  <cols>
    <col min="1" max="2" width="9" style="393"/>
    <col min="3" max="3" width="3" style="393" customWidth="1"/>
    <col min="4" max="4" width="9.625" style="393" customWidth="1"/>
    <col min="5" max="5" width="53.875" style="393" customWidth="1"/>
    <col min="6" max="6" width="9.625" style="393" customWidth="1"/>
    <col min="7" max="8" width="6" style="393" customWidth="1"/>
    <col min="9" max="9" width="7.125" style="393" customWidth="1"/>
    <col min="10" max="10" width="58.375" style="393" customWidth="1"/>
    <col min="11" max="11" width="7.125" style="393" customWidth="1"/>
    <col min="12" max="12" width="2.25" style="393" customWidth="1"/>
    <col min="13" max="16384" width="9" style="393"/>
  </cols>
  <sheetData>
    <row r="3" spans="4:11" ht="23.25" customHeight="1" x14ac:dyDescent="0.4">
      <c r="D3" s="404" t="s">
        <v>489</v>
      </c>
    </row>
    <row r="5" spans="4:11" ht="49.5" customHeight="1" x14ac:dyDescent="0.4">
      <c r="H5" s="400"/>
    </row>
    <row r="6" spans="4:11" ht="23.25" customHeight="1" x14ac:dyDescent="0.4">
      <c r="D6" s="873" t="str">
        <f>"〒"&amp;本申請入力シート!M21&amp;"-"&amp;本申請入力シート!P21</f>
        <v>〒-</v>
      </c>
      <c r="E6" s="873"/>
      <c r="I6" s="876"/>
      <c r="J6" s="876"/>
    </row>
    <row r="8" spans="4:11" ht="34.5" customHeight="1" x14ac:dyDescent="0.4">
      <c r="D8" s="873">
        <f>本申請入力シート!M22</f>
        <v>0</v>
      </c>
      <c r="E8" s="873"/>
      <c r="F8" s="873"/>
      <c r="I8" s="877" t="s">
        <v>482</v>
      </c>
      <c r="J8" s="878"/>
      <c r="K8" s="879"/>
    </row>
    <row r="9" spans="4:11" ht="69.75" customHeight="1" x14ac:dyDescent="0.4">
      <c r="D9" s="872">
        <f>本申請入力シート!M23</f>
        <v>0</v>
      </c>
      <c r="E9" s="872"/>
      <c r="F9" s="872"/>
      <c r="I9" s="880" t="s">
        <v>483</v>
      </c>
      <c r="J9" s="881"/>
      <c r="K9" s="882"/>
    </row>
    <row r="11" spans="4:11" ht="45" customHeight="1" x14ac:dyDescent="0.4">
      <c r="D11" s="874">
        <f>本申請入力シート!M14</f>
        <v>0</v>
      </c>
      <c r="E11" s="874"/>
      <c r="F11" s="874"/>
      <c r="I11" s="883" t="str">
        <f>D11&amp;" 様"</f>
        <v>0 様</v>
      </c>
      <c r="J11" s="883"/>
      <c r="K11" s="883"/>
    </row>
    <row r="12" spans="4:11" ht="20.25" customHeight="1" x14ac:dyDescent="0.4"/>
    <row r="13" spans="4:11" ht="23.25" customHeight="1" x14ac:dyDescent="0.4">
      <c r="D13" s="875" t="str">
        <f>IF(本申請入力シート!M24="","見える化評価ご担当者さま",本申請入力シート!M24&amp;" 様")</f>
        <v>見える化評価ご担当者さま</v>
      </c>
      <c r="E13" s="875"/>
      <c r="F13" s="875"/>
      <c r="I13" s="871"/>
      <c r="J13" s="871"/>
      <c r="K13" s="871"/>
    </row>
    <row r="14" spans="4:11" ht="23.25" customHeight="1" x14ac:dyDescent="0.4">
      <c r="D14" s="401"/>
      <c r="E14" s="401"/>
      <c r="F14" s="401"/>
      <c r="I14" s="402"/>
      <c r="J14" s="402"/>
      <c r="K14" s="402"/>
    </row>
    <row r="15" spans="4:11" ht="23.25" customHeight="1" x14ac:dyDescent="0.4">
      <c r="J15" s="398" t="s">
        <v>484</v>
      </c>
    </row>
    <row r="16" spans="4:11" ht="23.25" customHeight="1" x14ac:dyDescent="0.4">
      <c r="J16" s="398" t="s">
        <v>487</v>
      </c>
    </row>
    <row r="17" spans="5:10" ht="23.25" customHeight="1" x14ac:dyDescent="0.4">
      <c r="J17" s="403" t="s">
        <v>485</v>
      </c>
    </row>
    <row r="18" spans="5:10" ht="23.25" customHeight="1" x14ac:dyDescent="0.4">
      <c r="J18" s="399" t="s">
        <v>486</v>
      </c>
    </row>
    <row r="19" spans="5:10" ht="24" customHeight="1" x14ac:dyDescent="0.4">
      <c r="E19" s="395" t="s">
        <v>479</v>
      </c>
      <c r="J19" s="394"/>
    </row>
    <row r="20" spans="5:10" ht="23.25" customHeight="1" x14ac:dyDescent="0.4">
      <c r="E20" s="396" t="s">
        <v>480</v>
      </c>
      <c r="J20" s="397"/>
    </row>
    <row r="21" spans="5:10" ht="12.75" customHeight="1" x14ac:dyDescent="0.4">
      <c r="E21" s="394"/>
      <c r="J21" s="397"/>
    </row>
    <row r="22" spans="5:10" ht="23.25" customHeight="1" x14ac:dyDescent="0.4">
      <c r="E22" s="397" t="s">
        <v>488</v>
      </c>
      <c r="J22" s="397"/>
    </row>
    <row r="23" spans="5:10" ht="23.25" customHeight="1" x14ac:dyDescent="0.4">
      <c r="E23" s="397" t="s">
        <v>481</v>
      </c>
      <c r="J23" s="397"/>
    </row>
    <row r="24" spans="5:10" ht="23.25" customHeight="1" x14ac:dyDescent="0.4">
      <c r="E24" s="397"/>
      <c r="J24" s="397"/>
    </row>
    <row r="25" spans="5:10" ht="23.25" customHeight="1" x14ac:dyDescent="0.4">
      <c r="E25" s="397"/>
      <c r="J25" s="397"/>
    </row>
    <row r="26" spans="5:10" ht="23.25" customHeight="1" x14ac:dyDescent="0.4">
      <c r="E26" s="397"/>
      <c r="J26" s="397"/>
    </row>
    <row r="27" spans="5:10" ht="23.25" customHeight="1" x14ac:dyDescent="0.4">
      <c r="E27" s="397"/>
      <c r="J27" s="397"/>
    </row>
    <row r="28" spans="5:10" ht="23.25" customHeight="1" x14ac:dyDescent="0.4">
      <c r="E28" s="397"/>
      <c r="J28" s="397"/>
    </row>
    <row r="29" spans="5:10" ht="23.25" customHeight="1" x14ac:dyDescent="0.4">
      <c r="E29" s="397"/>
      <c r="H29" s="400"/>
    </row>
    <row r="30" spans="5:10" ht="23.25" customHeight="1" x14ac:dyDescent="0.4">
      <c r="E30" s="397"/>
    </row>
  </sheetData>
  <mergeCells count="10">
    <mergeCell ref="D6:E6"/>
    <mergeCell ref="I6:J6"/>
    <mergeCell ref="I8:K8"/>
    <mergeCell ref="I9:K9"/>
    <mergeCell ref="I11:K11"/>
    <mergeCell ref="I13:K13"/>
    <mergeCell ref="D9:F9"/>
    <mergeCell ref="D8:F8"/>
    <mergeCell ref="D11:F11"/>
    <mergeCell ref="D13:F13"/>
  </mergeCells>
  <phoneticPr fontId="4"/>
  <printOptions horizontalCentered="1"/>
  <pageMargins left="0.11811023622047245" right="0.11811023622047245" top="0.59055118110236227" bottom="0" header="0.31496062992125984" footer="0.31496062992125984"/>
  <pageSetup paperSize="9" scale="8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F189A-143D-49D7-9EA0-19F2211608D2}">
  <sheetPr codeName="Sheet4"/>
  <dimension ref="B2:R49"/>
  <sheetViews>
    <sheetView topLeftCell="D1" workbookViewId="0">
      <selection activeCell="H17" sqref="H17"/>
    </sheetView>
  </sheetViews>
  <sheetFormatPr defaultRowHeight="18.75" x14ac:dyDescent="0.4"/>
  <cols>
    <col min="2" max="2" width="16.25" customWidth="1"/>
    <col min="4" max="4" width="13.5" customWidth="1"/>
    <col min="6" max="6" width="35.875" bestFit="1" customWidth="1"/>
    <col min="7" max="7" width="4.125" customWidth="1"/>
    <col min="8" max="8" width="42.875" customWidth="1"/>
    <col min="9" max="9" width="3.625" customWidth="1"/>
    <col min="11" max="11" width="4.25" customWidth="1"/>
    <col min="12" max="12" width="10.75" customWidth="1"/>
    <col min="13" max="13" width="3.75" customWidth="1"/>
    <col min="14" max="14" width="21.375" bestFit="1" customWidth="1"/>
    <col min="15" max="15" width="4.125" customWidth="1"/>
    <col min="16" max="16" width="14.125" customWidth="1"/>
    <col min="17" max="17" width="6.625" customWidth="1"/>
    <col min="18" max="18" width="25.5" bestFit="1" customWidth="1"/>
  </cols>
  <sheetData>
    <row r="2" spans="2:18" x14ac:dyDescent="0.4">
      <c r="B2" s="31" t="s">
        <v>284</v>
      </c>
      <c r="D2" s="31" t="s">
        <v>186</v>
      </c>
      <c r="F2" s="31" t="s">
        <v>45</v>
      </c>
      <c r="H2" s="31" t="s">
        <v>43</v>
      </c>
      <c r="J2" s="31" t="s">
        <v>48</v>
      </c>
      <c r="L2" s="31" t="s">
        <v>105</v>
      </c>
      <c r="N2" s="31" t="s">
        <v>169</v>
      </c>
      <c r="P2" s="31" t="s">
        <v>197</v>
      </c>
      <c r="R2" s="31" t="s">
        <v>393</v>
      </c>
    </row>
    <row r="3" spans="2:18" x14ac:dyDescent="0.4">
      <c r="B3" s="30" t="s">
        <v>282</v>
      </c>
      <c r="D3" s="30" t="s">
        <v>188</v>
      </c>
      <c r="F3" s="30" t="s">
        <v>24</v>
      </c>
      <c r="H3" s="30" t="s">
        <v>498</v>
      </c>
      <c r="J3" s="33">
        <v>1</v>
      </c>
      <c r="L3" s="30" t="s">
        <v>59</v>
      </c>
      <c r="N3" s="30" t="s">
        <v>167</v>
      </c>
      <c r="P3" s="30" t="s">
        <v>198</v>
      </c>
      <c r="R3" s="30" t="s">
        <v>394</v>
      </c>
    </row>
    <row r="4" spans="2:18" x14ac:dyDescent="0.4">
      <c r="B4" s="30" t="s">
        <v>283</v>
      </c>
      <c r="D4" s="30" t="s">
        <v>185</v>
      </c>
      <c r="F4" s="30" t="s">
        <v>25</v>
      </c>
      <c r="H4" s="30" t="s">
        <v>38</v>
      </c>
      <c r="J4" s="33">
        <v>2</v>
      </c>
      <c r="L4" s="30" t="s">
        <v>60</v>
      </c>
      <c r="N4" s="30" t="s">
        <v>165</v>
      </c>
      <c r="P4" s="30" t="s">
        <v>199</v>
      </c>
      <c r="R4" s="30" t="s">
        <v>395</v>
      </c>
    </row>
    <row r="5" spans="2:18" x14ac:dyDescent="0.4">
      <c r="H5" s="30" t="s">
        <v>39</v>
      </c>
      <c r="J5" s="33">
        <v>3</v>
      </c>
      <c r="L5" s="30" t="s">
        <v>61</v>
      </c>
      <c r="N5" s="30" t="s">
        <v>168</v>
      </c>
      <c r="R5" s="30" t="s">
        <v>396</v>
      </c>
    </row>
    <row r="6" spans="2:18" x14ac:dyDescent="0.4">
      <c r="H6" s="30" t="s">
        <v>500</v>
      </c>
      <c r="J6" s="33">
        <v>4</v>
      </c>
      <c r="L6" s="30" t="s">
        <v>62</v>
      </c>
      <c r="R6" s="30" t="s">
        <v>397</v>
      </c>
    </row>
    <row r="7" spans="2:18" x14ac:dyDescent="0.4">
      <c r="H7" s="30" t="s">
        <v>40</v>
      </c>
      <c r="J7" s="33">
        <v>5</v>
      </c>
      <c r="L7" s="30" t="s">
        <v>63</v>
      </c>
    </row>
    <row r="8" spans="2:18" x14ac:dyDescent="0.4">
      <c r="H8" s="30" t="s">
        <v>41</v>
      </c>
      <c r="J8" s="33">
        <v>6</v>
      </c>
      <c r="L8" s="30" t="s">
        <v>64</v>
      </c>
    </row>
    <row r="9" spans="2:18" x14ac:dyDescent="0.4">
      <c r="H9" s="30" t="s">
        <v>42</v>
      </c>
      <c r="J9" s="33">
        <v>7</v>
      </c>
      <c r="L9" s="30" t="s">
        <v>65</v>
      </c>
    </row>
    <row r="10" spans="2:18" x14ac:dyDescent="0.4">
      <c r="H10" s="30" t="s">
        <v>496</v>
      </c>
      <c r="J10" s="33">
        <v>8</v>
      </c>
      <c r="L10" s="30" t="s">
        <v>66</v>
      </c>
    </row>
    <row r="11" spans="2:18" x14ac:dyDescent="0.4">
      <c r="J11" s="33">
        <v>9</v>
      </c>
      <c r="L11" s="30" t="s">
        <v>67</v>
      </c>
    </row>
    <row r="12" spans="2:18" x14ac:dyDescent="0.4">
      <c r="J12" s="33">
        <v>10</v>
      </c>
      <c r="L12" s="30" t="s">
        <v>68</v>
      </c>
    </row>
    <row r="13" spans="2:18" x14ac:dyDescent="0.4">
      <c r="J13" s="33">
        <v>11</v>
      </c>
      <c r="L13" s="30" t="s">
        <v>69</v>
      </c>
    </row>
    <row r="14" spans="2:18" x14ac:dyDescent="0.4">
      <c r="J14" s="33">
        <v>12</v>
      </c>
      <c r="L14" s="30" t="s">
        <v>70</v>
      </c>
    </row>
    <row r="15" spans="2:18" x14ac:dyDescent="0.4">
      <c r="L15" s="30" t="s">
        <v>52</v>
      </c>
    </row>
    <row r="16" spans="2:18" x14ac:dyDescent="0.4">
      <c r="L16" s="30" t="s">
        <v>71</v>
      </c>
    </row>
    <row r="17" spans="12:12" x14ac:dyDescent="0.4">
      <c r="L17" s="30" t="s">
        <v>72</v>
      </c>
    </row>
    <row r="18" spans="12:12" x14ac:dyDescent="0.4">
      <c r="L18" s="30" t="s">
        <v>73</v>
      </c>
    </row>
    <row r="19" spans="12:12" x14ac:dyDescent="0.4">
      <c r="L19" s="30" t="s">
        <v>74</v>
      </c>
    </row>
    <row r="20" spans="12:12" x14ac:dyDescent="0.4">
      <c r="L20" s="30" t="s">
        <v>75</v>
      </c>
    </row>
    <row r="21" spans="12:12" x14ac:dyDescent="0.4">
      <c r="L21" s="30" t="s">
        <v>76</v>
      </c>
    </row>
    <row r="22" spans="12:12" x14ac:dyDescent="0.4">
      <c r="L22" s="30" t="s">
        <v>77</v>
      </c>
    </row>
    <row r="23" spans="12:12" x14ac:dyDescent="0.4">
      <c r="L23" s="30" t="s">
        <v>78</v>
      </c>
    </row>
    <row r="24" spans="12:12" x14ac:dyDescent="0.4">
      <c r="L24" s="30" t="s">
        <v>79</v>
      </c>
    </row>
    <row r="25" spans="12:12" x14ac:dyDescent="0.4">
      <c r="L25" s="30" t="s">
        <v>80</v>
      </c>
    </row>
    <row r="26" spans="12:12" x14ac:dyDescent="0.4">
      <c r="L26" s="30" t="s">
        <v>81</v>
      </c>
    </row>
    <row r="27" spans="12:12" x14ac:dyDescent="0.4">
      <c r="L27" s="30" t="s">
        <v>82</v>
      </c>
    </row>
    <row r="28" spans="12:12" x14ac:dyDescent="0.4">
      <c r="L28" s="30" t="s">
        <v>83</v>
      </c>
    </row>
    <row r="29" spans="12:12" x14ac:dyDescent="0.4">
      <c r="L29" s="30" t="s">
        <v>84</v>
      </c>
    </row>
    <row r="30" spans="12:12" x14ac:dyDescent="0.4">
      <c r="L30" s="30" t="s">
        <v>85</v>
      </c>
    </row>
    <row r="31" spans="12:12" x14ac:dyDescent="0.4">
      <c r="L31" s="30" t="s">
        <v>86</v>
      </c>
    </row>
    <row r="32" spans="12:12" x14ac:dyDescent="0.4">
      <c r="L32" s="30" t="s">
        <v>87</v>
      </c>
    </row>
    <row r="33" spans="12:12" x14ac:dyDescent="0.4">
      <c r="L33" s="30" t="s">
        <v>88</v>
      </c>
    </row>
    <row r="34" spans="12:12" x14ac:dyDescent="0.4">
      <c r="L34" s="30" t="s">
        <v>89</v>
      </c>
    </row>
    <row r="35" spans="12:12" x14ac:dyDescent="0.4">
      <c r="L35" s="30" t="s">
        <v>90</v>
      </c>
    </row>
    <row r="36" spans="12:12" x14ac:dyDescent="0.4">
      <c r="L36" s="30" t="s">
        <v>91</v>
      </c>
    </row>
    <row r="37" spans="12:12" x14ac:dyDescent="0.4">
      <c r="L37" s="30" t="s">
        <v>92</v>
      </c>
    </row>
    <row r="38" spans="12:12" x14ac:dyDescent="0.4">
      <c r="L38" s="30" t="s">
        <v>93</v>
      </c>
    </row>
    <row r="39" spans="12:12" x14ac:dyDescent="0.4">
      <c r="L39" s="30" t="s">
        <v>94</v>
      </c>
    </row>
    <row r="40" spans="12:12" x14ac:dyDescent="0.4">
      <c r="L40" s="30" t="s">
        <v>95</v>
      </c>
    </row>
    <row r="41" spans="12:12" x14ac:dyDescent="0.4">
      <c r="L41" s="30" t="s">
        <v>96</v>
      </c>
    </row>
    <row r="42" spans="12:12" x14ac:dyDescent="0.4">
      <c r="L42" s="30" t="s">
        <v>97</v>
      </c>
    </row>
    <row r="43" spans="12:12" x14ac:dyDescent="0.4">
      <c r="L43" s="30" t="s">
        <v>98</v>
      </c>
    </row>
    <row r="44" spans="12:12" x14ac:dyDescent="0.4">
      <c r="L44" s="30" t="s">
        <v>99</v>
      </c>
    </row>
    <row r="45" spans="12:12" x14ac:dyDescent="0.4">
      <c r="L45" s="30" t="s">
        <v>100</v>
      </c>
    </row>
    <row r="46" spans="12:12" x14ac:dyDescent="0.4">
      <c r="L46" s="30" t="s">
        <v>101</v>
      </c>
    </row>
    <row r="47" spans="12:12" x14ac:dyDescent="0.4">
      <c r="L47" s="30" t="s">
        <v>102</v>
      </c>
    </row>
    <row r="48" spans="12:12" x14ac:dyDescent="0.4">
      <c r="L48" s="30" t="s">
        <v>103</v>
      </c>
    </row>
    <row r="49" spans="12:12" x14ac:dyDescent="0.4">
      <c r="L49" s="30" t="s">
        <v>104</v>
      </c>
    </row>
  </sheetData>
  <phoneticPr fontId="4"/>
  <pageMargins left="0.7" right="0.7" top="0.75" bottom="0.75" header="0.3" footer="0.3"/>
  <pageSetup paperSize="9" orientation="landscape"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14</vt:i4>
      </vt:variant>
    </vt:vector>
  </HeadingPairs>
  <TitlesOfParts>
    <vt:vector size="20" baseType="lpstr">
      <vt:lpstr>エントリー</vt:lpstr>
      <vt:lpstr>本申請入力シート</vt:lpstr>
      <vt:lpstr>申請書（提出用）</vt:lpstr>
      <vt:lpstr>本申請のご案内</vt:lpstr>
      <vt:lpstr>ラベル</vt:lpstr>
      <vt:lpstr>プルダウン</vt:lpstr>
      <vt:lpstr>エントリー!Print_Area</vt:lpstr>
      <vt:lpstr>ラベル!Print_Area</vt:lpstr>
      <vt:lpstr>'申請書（提出用）'!Print_Area</vt:lpstr>
      <vt:lpstr>本申請のご案内!Print_Area</vt:lpstr>
      <vt:lpstr>本申請入力シート!Print_Area</vt:lpstr>
      <vt:lpstr>安全関係団体</vt:lpstr>
      <vt:lpstr>休所実施状況</vt:lpstr>
      <vt:lpstr>区分</vt:lpstr>
      <vt:lpstr>決算月</vt:lpstr>
      <vt:lpstr>建設業許可区分</vt:lpstr>
      <vt:lpstr>構成団体一覧</vt:lpstr>
      <vt:lpstr>申請者要件</vt:lpstr>
      <vt:lpstr>都道府県名</vt:lpstr>
      <vt:lpstr>評価回次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躯体共有</cp:lastModifiedBy>
  <cp:lastPrinted>2021-04-09T01:55:08Z</cp:lastPrinted>
  <dcterms:created xsi:type="dcterms:W3CDTF">2020-08-26T23:47:56Z</dcterms:created>
  <dcterms:modified xsi:type="dcterms:W3CDTF">2025-04-10T06:31:11Z</dcterms:modified>
</cp:coreProperties>
</file>